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stephen_stein_ntsb_gov/Documents/Documents/FY2020/WPR20LA216 Ely, NV/!!!!WPR20LA216/"/>
    </mc:Choice>
  </mc:AlternateContent>
  <xr:revisionPtr revIDLastSave="121" documentId="8_{F45A7294-96FB-4850-961A-57861DADDF8F}" xr6:coauthVersionLast="47" xr6:coauthVersionMax="47" xr10:uidLastSave="{1BD01214-161A-4EA9-97B6-63C96810D5A6}"/>
  <bookViews>
    <workbookView xWindow="-110" yWindow="-110" windowWidth="19420" windowHeight="10420" xr2:uid="{884F77CC-D95A-49D4-9A69-191C66BDA6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5" i="1" l="1"/>
  <c r="B45" i="1"/>
  <c r="A12" i="1"/>
  <c r="A13" i="1" s="1"/>
  <c r="A5" i="1" s="1"/>
  <c r="A6" i="1" s="1"/>
</calcChain>
</file>

<file path=xl/sharedStrings.xml><?xml version="1.0" encoding="utf-8"?>
<sst xmlns="http://schemas.openxmlformats.org/spreadsheetml/2006/main" count="86" uniqueCount="49">
  <si>
    <t>EW</t>
  </si>
  <si>
    <t>pilot/parachute</t>
  </si>
  <si>
    <t>ballast</t>
  </si>
  <si>
    <t>wings</t>
  </si>
  <si>
    <t>fuselage</t>
  </si>
  <si>
    <t>tail</t>
  </si>
  <si>
    <t>Weight</t>
  </si>
  <si>
    <t xml:space="preserve">Wing ballast </t>
  </si>
  <si>
    <t>pg 84</t>
  </si>
  <si>
    <t>Load (gal)</t>
  </si>
  <si>
    <t>Lbs</t>
  </si>
  <si>
    <t>inches</t>
  </si>
  <si>
    <t>Pilot arm (aft)</t>
  </si>
  <si>
    <t>Pilot arm (forward)</t>
  </si>
  <si>
    <t>CG Calculation per MM</t>
  </si>
  <si>
    <t>empty mass</t>
  </si>
  <si>
    <t>Pilot mass arm (aft)</t>
  </si>
  <si>
    <t>Pilot mass arm (FWD)</t>
  </si>
  <si>
    <t>CG Calculation per MM (pilot mass arm forward)</t>
  </si>
  <si>
    <t>pilot mass</t>
  </si>
  <si>
    <t>empty mass CG (mm)</t>
  </si>
  <si>
    <t>wing ballast</t>
  </si>
  <si>
    <t>o2 bottle (assumed)</t>
  </si>
  <si>
    <t>distance of O2 bottle</t>
  </si>
  <si>
    <t>MM symbol</t>
  </si>
  <si>
    <t>Me</t>
  </si>
  <si>
    <t>Xe</t>
  </si>
  <si>
    <t>Xp</t>
  </si>
  <si>
    <t>Mp</t>
  </si>
  <si>
    <t>Xw</t>
  </si>
  <si>
    <t>Mo2</t>
  </si>
  <si>
    <t>Xo2</t>
  </si>
  <si>
    <t>Distance of baggage</t>
  </si>
  <si>
    <t>Xg</t>
  </si>
  <si>
    <t>Mg</t>
  </si>
  <si>
    <t>Mass of baggage</t>
  </si>
  <si>
    <t>Distance of battery</t>
  </si>
  <si>
    <t>Xb</t>
  </si>
  <si>
    <t>Mass of battery</t>
  </si>
  <si>
    <t>Mb</t>
  </si>
  <si>
    <t>Xcg</t>
  </si>
  <si>
    <t>CG (distance)</t>
  </si>
  <si>
    <t>Water Ballast mass</t>
  </si>
  <si>
    <t>wing (mass)</t>
  </si>
  <si>
    <t>fuselage (mass)</t>
  </si>
  <si>
    <t>tail (mass)</t>
  </si>
  <si>
    <t>Mw</t>
  </si>
  <si>
    <t>Equation (pilot mass arm aft)</t>
  </si>
  <si>
    <t>Equation (pilot mass arm fwd)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</si>
</sst>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0DB16-6473-4075-BA0C-8A547E52A3B6}">
  <dimension ref="A2:K45"/>
  <sheetViews>
    <sheetView tabSelected="1" topLeftCell="A34" zoomScale="115" zoomScaleNormal="115" workbookViewId="0">
      <selection activeCell="C18" sqref="C18"/>
    </sheetView>
  </sheetViews>
  <sheetFormatPr defaultRowHeight="14.5" x14ac:dyDescent="0.35"/>
  <cols>
    <col min="3" max="3" width="12.1796875" customWidth="1"/>
    <col min="4" max="4" width="11" customWidth="1"/>
  </cols>
  <sheetData>
    <row r="2" spans="1:5" x14ac:dyDescent="0.35">
      <c r="A2" t="s">
        <v>6</v>
      </c>
    </row>
    <row r="3" spans="1:5" x14ac:dyDescent="0.35">
      <c r="A3">
        <v>623.5</v>
      </c>
      <c r="B3" t="s">
        <v>0</v>
      </c>
    </row>
    <row r="4" spans="1:5" x14ac:dyDescent="0.35">
      <c r="A4">
        <v>170</v>
      </c>
      <c r="B4" t="s">
        <v>1</v>
      </c>
    </row>
    <row r="5" spans="1:5" x14ac:dyDescent="0.35">
      <c r="A5">
        <f>A13</f>
        <v>454.84000000000003</v>
      </c>
      <c r="B5" t="s">
        <v>2</v>
      </c>
    </row>
    <row r="6" spans="1:5" x14ac:dyDescent="0.35">
      <c r="A6">
        <f>SUM(A3:A5)</f>
        <v>1248.3400000000001</v>
      </c>
    </row>
    <row r="8" spans="1:5" x14ac:dyDescent="0.35">
      <c r="A8" t="s">
        <v>9</v>
      </c>
    </row>
    <row r="9" spans="1:5" x14ac:dyDescent="0.35">
      <c r="A9">
        <v>45</v>
      </c>
      <c r="B9" t="s">
        <v>3</v>
      </c>
    </row>
    <row r="10" spans="1:5" x14ac:dyDescent="0.35">
      <c r="A10">
        <v>8.5</v>
      </c>
      <c r="B10" t="s">
        <v>4</v>
      </c>
    </row>
    <row r="11" spans="1:5" x14ac:dyDescent="0.35">
      <c r="A11">
        <v>1.3</v>
      </c>
      <c r="B11" t="s">
        <v>5</v>
      </c>
    </row>
    <row r="12" spans="1:5" x14ac:dyDescent="0.35">
      <c r="A12">
        <f>SUM(A9:A11)</f>
        <v>54.8</v>
      </c>
    </row>
    <row r="13" spans="1:5" x14ac:dyDescent="0.35">
      <c r="A13">
        <f>A12*8.3</f>
        <v>454.84000000000003</v>
      </c>
      <c r="B13" t="s">
        <v>10</v>
      </c>
    </row>
    <row r="15" spans="1:5" x14ac:dyDescent="0.35">
      <c r="A15" t="s">
        <v>41</v>
      </c>
      <c r="E15" t="s">
        <v>42</v>
      </c>
    </row>
    <row r="16" spans="1:5" x14ac:dyDescent="0.35">
      <c r="A16">
        <v>206</v>
      </c>
      <c r="B16" t="s">
        <v>7</v>
      </c>
      <c r="E16">
        <v>170</v>
      </c>
    </row>
    <row r="17" spans="1:11" x14ac:dyDescent="0.35">
      <c r="A17">
        <v>487</v>
      </c>
      <c r="B17" t="s">
        <v>4</v>
      </c>
      <c r="D17" t="s">
        <v>8</v>
      </c>
      <c r="E17">
        <v>32</v>
      </c>
    </row>
    <row r="18" spans="1:11" x14ac:dyDescent="0.35">
      <c r="A18">
        <v>4280</v>
      </c>
      <c r="B18" t="s">
        <v>5</v>
      </c>
      <c r="E18">
        <v>5</v>
      </c>
    </row>
    <row r="20" spans="1:11" x14ac:dyDescent="0.35">
      <c r="A20" t="s">
        <v>12</v>
      </c>
    </row>
    <row r="21" spans="1:11" x14ac:dyDescent="0.35">
      <c r="A21">
        <v>21.8</v>
      </c>
      <c r="B21" t="s">
        <v>11</v>
      </c>
    </row>
    <row r="22" spans="1:11" x14ac:dyDescent="0.35">
      <c r="A22" t="s">
        <v>13</v>
      </c>
    </row>
    <row r="23" spans="1:11" x14ac:dyDescent="0.35">
      <c r="A23">
        <v>23.9</v>
      </c>
      <c r="B23" t="s">
        <v>11</v>
      </c>
    </row>
    <row r="25" spans="1:11" x14ac:dyDescent="0.35">
      <c r="A25" t="s">
        <v>14</v>
      </c>
      <c r="D25" t="s">
        <v>24</v>
      </c>
      <c r="F25" t="s">
        <v>18</v>
      </c>
      <c r="K25" t="s">
        <v>24</v>
      </c>
    </row>
    <row r="26" spans="1:11" x14ac:dyDescent="0.35">
      <c r="A26">
        <v>283</v>
      </c>
      <c r="B26" t="s">
        <v>15</v>
      </c>
      <c r="D26" t="s">
        <v>25</v>
      </c>
      <c r="F26">
        <v>283</v>
      </c>
      <c r="G26" t="s">
        <v>15</v>
      </c>
      <c r="K26" t="s">
        <v>25</v>
      </c>
    </row>
    <row r="27" spans="1:11" x14ac:dyDescent="0.35">
      <c r="A27">
        <v>549.91</v>
      </c>
      <c r="B27" t="s">
        <v>20</v>
      </c>
      <c r="D27" t="s">
        <v>26</v>
      </c>
      <c r="F27">
        <v>549.91</v>
      </c>
      <c r="G27" t="s">
        <v>20</v>
      </c>
      <c r="K27" t="s">
        <v>26</v>
      </c>
    </row>
    <row r="28" spans="1:11" x14ac:dyDescent="0.35">
      <c r="A28">
        <v>553.72</v>
      </c>
      <c r="B28" t="s">
        <v>16</v>
      </c>
      <c r="D28" t="s">
        <v>27</v>
      </c>
      <c r="F28">
        <v>607.05999999999995</v>
      </c>
      <c r="G28" t="s">
        <v>17</v>
      </c>
      <c r="K28" t="s">
        <v>27</v>
      </c>
    </row>
    <row r="29" spans="1:11" x14ac:dyDescent="0.35">
      <c r="A29">
        <v>77</v>
      </c>
      <c r="B29" t="s">
        <v>19</v>
      </c>
      <c r="D29" t="s">
        <v>28</v>
      </c>
      <c r="F29">
        <v>77</v>
      </c>
      <c r="G29" t="s">
        <v>19</v>
      </c>
      <c r="K29" t="s">
        <v>28</v>
      </c>
    </row>
    <row r="30" spans="1:11" x14ac:dyDescent="0.35">
      <c r="A30">
        <v>206</v>
      </c>
      <c r="B30" t="s">
        <v>21</v>
      </c>
      <c r="D30" t="s">
        <v>29</v>
      </c>
      <c r="F30">
        <v>206</v>
      </c>
      <c r="G30" t="s">
        <v>21</v>
      </c>
      <c r="K30" t="s">
        <v>29</v>
      </c>
    </row>
    <row r="31" spans="1:11" x14ac:dyDescent="0.35">
      <c r="A31">
        <v>487</v>
      </c>
      <c r="B31" t="s">
        <v>4</v>
      </c>
      <c r="D31" t="s">
        <v>29</v>
      </c>
      <c r="F31">
        <v>487</v>
      </c>
      <c r="G31" t="s">
        <v>4</v>
      </c>
      <c r="K31" t="s">
        <v>29</v>
      </c>
    </row>
    <row r="32" spans="1:11" x14ac:dyDescent="0.35">
      <c r="A32">
        <v>4280</v>
      </c>
      <c r="B32" t="s">
        <v>5</v>
      </c>
      <c r="D32" t="s">
        <v>29</v>
      </c>
      <c r="F32">
        <v>4280</v>
      </c>
      <c r="G32" t="s">
        <v>5</v>
      </c>
      <c r="K32" t="s">
        <v>29</v>
      </c>
    </row>
    <row r="33" spans="1:11" x14ac:dyDescent="0.35">
      <c r="A33">
        <v>170</v>
      </c>
      <c r="B33" t="s">
        <v>43</v>
      </c>
      <c r="D33" t="s">
        <v>46</v>
      </c>
      <c r="F33">
        <v>170</v>
      </c>
      <c r="G33" t="s">
        <v>43</v>
      </c>
      <c r="K33" t="s">
        <v>46</v>
      </c>
    </row>
    <row r="34" spans="1:11" x14ac:dyDescent="0.35">
      <c r="A34">
        <v>32</v>
      </c>
      <c r="B34" t="s">
        <v>44</v>
      </c>
      <c r="D34" t="s">
        <v>46</v>
      </c>
      <c r="F34">
        <v>32</v>
      </c>
      <c r="G34" t="s">
        <v>44</v>
      </c>
      <c r="K34" t="s">
        <v>46</v>
      </c>
    </row>
    <row r="35" spans="1:11" x14ac:dyDescent="0.35">
      <c r="A35">
        <v>5</v>
      </c>
      <c r="B35" t="s">
        <v>45</v>
      </c>
      <c r="D35" t="s">
        <v>46</v>
      </c>
      <c r="F35">
        <v>5</v>
      </c>
      <c r="G35" t="s">
        <v>45</v>
      </c>
      <c r="K35" t="s">
        <v>46</v>
      </c>
    </row>
    <row r="36" spans="1:11" x14ac:dyDescent="0.35">
      <c r="A36">
        <v>210</v>
      </c>
      <c r="B36" t="s">
        <v>22</v>
      </c>
      <c r="D36" t="s">
        <v>30</v>
      </c>
      <c r="F36">
        <v>210</v>
      </c>
      <c r="G36" t="s">
        <v>22</v>
      </c>
      <c r="K36" t="s">
        <v>30</v>
      </c>
    </row>
    <row r="37" spans="1:11" x14ac:dyDescent="0.35">
      <c r="A37">
        <v>210</v>
      </c>
      <c r="B37" t="s">
        <v>23</v>
      </c>
      <c r="D37" t="s">
        <v>31</v>
      </c>
      <c r="K37" t="s">
        <v>31</v>
      </c>
    </row>
    <row r="38" spans="1:11" x14ac:dyDescent="0.35">
      <c r="B38" t="s">
        <v>32</v>
      </c>
      <c r="D38" t="s">
        <v>33</v>
      </c>
      <c r="K38" t="s">
        <v>33</v>
      </c>
    </row>
    <row r="39" spans="1:11" x14ac:dyDescent="0.35">
      <c r="B39" t="s">
        <v>35</v>
      </c>
      <c r="D39" t="s">
        <v>34</v>
      </c>
      <c r="K39" t="s">
        <v>34</v>
      </c>
    </row>
    <row r="40" spans="1:11" x14ac:dyDescent="0.35">
      <c r="B40" t="s">
        <v>36</v>
      </c>
      <c r="D40" t="s">
        <v>37</v>
      </c>
      <c r="K40" t="s">
        <v>37</v>
      </c>
    </row>
    <row r="41" spans="1:11" x14ac:dyDescent="0.35">
      <c r="B41" t="s">
        <v>38</v>
      </c>
      <c r="D41" t="s">
        <v>39</v>
      </c>
      <c r="K41" t="s">
        <v>39</v>
      </c>
    </row>
    <row r="44" spans="1:11" x14ac:dyDescent="0.35">
      <c r="A44" t="s">
        <v>47</v>
      </c>
      <c r="F44" t="s">
        <v>48</v>
      </c>
    </row>
    <row r="45" spans="1:11" x14ac:dyDescent="0.35">
      <c r="A45" t="s">
        <v>40</v>
      </c>
      <c r="B45">
        <f>(A26+A27+A28+A29+A30+A31+A32+A33+A34+A35)/(A26+A29+A33+A34+A35)</f>
        <v>11.71716049382716</v>
      </c>
      <c r="F45" t="s">
        <v>40</v>
      </c>
      <c r="G45">
        <f>(F26+F27+F28+F29+F30+F31+F32+F33+F34+F35)/(F26+F29+F33+F34+F35)</f>
        <v>11.811234567901234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 Stephen</dc:creator>
  <cp:lastModifiedBy>Stein Stephen</cp:lastModifiedBy>
  <dcterms:created xsi:type="dcterms:W3CDTF">2022-07-28T16:53:53Z</dcterms:created>
  <dcterms:modified xsi:type="dcterms:W3CDTF">2022-08-08T00:12:34Z</dcterms:modified>
</cp:coreProperties>
</file>