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5 NIRS Requests\25-03 N6198K\"/>
    </mc:Choice>
  </mc:AlternateContent>
  <xr:revisionPtr revIDLastSave="0" documentId="8_{BB8A63D6-1634-4C36-BD33-6A4B73B0EB16}" xr6:coauthVersionLast="47" xr6:coauthVersionMax="47" xr10:uidLastSave="{00000000-0000-0000-0000-000000000000}"/>
  <bookViews>
    <workbookView xWindow="3120" yWindow="3120" windowWidth="18900" windowHeight="10965"/>
  </bookViews>
  <sheets>
    <sheet name="20240601_A813A7_55132014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CE10" i="1"/>
  <c r="A11" i="1"/>
  <c r="C11" i="1"/>
  <c r="S11" i="1"/>
  <c r="T11" i="1"/>
  <c r="U11" i="1"/>
  <c r="BB11" i="1"/>
  <c r="CE11" i="1"/>
  <c r="A12" i="1"/>
  <c r="C12" i="1"/>
  <c r="S12" i="1"/>
  <c r="T12" i="1"/>
  <c r="U12" i="1"/>
  <c r="BB12" i="1"/>
  <c r="CE12" i="1"/>
  <c r="A13" i="1"/>
  <c r="C13" i="1"/>
  <c r="S13" i="1"/>
  <c r="T13" i="1"/>
  <c r="U13" i="1"/>
  <c r="BB13" i="1"/>
  <c r="CE13" i="1"/>
  <c r="A14" i="1"/>
  <c r="C14" i="1"/>
  <c r="S14" i="1"/>
  <c r="T14" i="1"/>
  <c r="U14" i="1"/>
  <c r="BB14" i="1"/>
  <c r="CE14" i="1"/>
  <c r="A15" i="1"/>
  <c r="C15" i="1"/>
  <c r="S15" i="1"/>
  <c r="T15" i="1"/>
  <c r="U15" i="1"/>
  <c r="BB15" i="1"/>
  <c r="CE15" i="1"/>
  <c r="A16" i="1"/>
  <c r="C16" i="1"/>
  <c r="S16" i="1"/>
  <c r="T16" i="1"/>
  <c r="U16" i="1"/>
  <c r="BB16" i="1"/>
  <c r="CE16" i="1"/>
  <c r="A17" i="1"/>
  <c r="C17" i="1"/>
  <c r="S17" i="1"/>
  <c r="T17" i="1"/>
  <c r="U17" i="1"/>
  <c r="BB17" i="1"/>
  <c r="CE17" i="1"/>
  <c r="A18" i="1"/>
  <c r="C18" i="1"/>
  <c r="S18" i="1"/>
  <c r="T18" i="1"/>
  <c r="U18" i="1"/>
  <c r="BB18" i="1"/>
  <c r="CE18" i="1"/>
  <c r="A19" i="1"/>
  <c r="C19" i="1"/>
  <c r="S19" i="1"/>
  <c r="T19" i="1"/>
  <c r="U19" i="1"/>
  <c r="BB19" i="1"/>
  <c r="CE19" i="1"/>
  <c r="A20" i="1"/>
  <c r="C20" i="1"/>
  <c r="S20" i="1"/>
  <c r="T20" i="1"/>
  <c r="U20" i="1"/>
  <c r="BB20" i="1"/>
  <c r="CE20" i="1"/>
  <c r="A21" i="1"/>
  <c r="C21" i="1"/>
  <c r="S21" i="1"/>
  <c r="T21" i="1"/>
  <c r="U21" i="1"/>
  <c r="BB21" i="1"/>
  <c r="CE21" i="1"/>
  <c r="A22" i="1"/>
  <c r="C22" i="1"/>
  <c r="S22" i="1"/>
  <c r="T22" i="1"/>
  <c r="U22" i="1"/>
  <c r="BB22" i="1"/>
  <c r="CE22" i="1"/>
  <c r="A23" i="1"/>
  <c r="C23" i="1"/>
  <c r="S23" i="1"/>
  <c r="T23" i="1"/>
  <c r="U23" i="1"/>
  <c r="BB23" i="1"/>
  <c r="CE23" i="1"/>
  <c r="A24" i="1"/>
  <c r="C24" i="1"/>
  <c r="S24" i="1"/>
  <c r="T24" i="1"/>
  <c r="U24" i="1"/>
  <c r="BB24" i="1"/>
  <c r="CE24" i="1"/>
  <c r="A25" i="1"/>
  <c r="C25" i="1"/>
  <c r="S25" i="1"/>
  <c r="T25" i="1"/>
  <c r="U25" i="1"/>
  <c r="BB25" i="1"/>
  <c r="CE25" i="1"/>
  <c r="A26" i="1"/>
  <c r="C26" i="1"/>
  <c r="S26" i="1"/>
  <c r="T26" i="1"/>
  <c r="U26" i="1"/>
  <c r="BB26" i="1"/>
  <c r="CE26" i="1"/>
  <c r="A27" i="1"/>
  <c r="C27" i="1"/>
  <c r="S27" i="1"/>
  <c r="T27" i="1"/>
  <c r="U27" i="1"/>
  <c r="BB27" i="1"/>
  <c r="CE27" i="1"/>
  <c r="A28" i="1"/>
  <c r="C28" i="1"/>
  <c r="S28" i="1"/>
  <c r="T28" i="1"/>
  <c r="U28" i="1"/>
  <c r="BB28" i="1"/>
  <c r="CE28" i="1"/>
  <c r="A29" i="1"/>
  <c r="C29" i="1"/>
  <c r="S29" i="1"/>
  <c r="T29" i="1"/>
  <c r="U29" i="1"/>
  <c r="BB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</calcChain>
</file>

<file path=xl/sharedStrings.xml><?xml version="1.0" encoding="utf-8"?>
<sst xmlns="http://schemas.openxmlformats.org/spreadsheetml/2006/main" count="1252" uniqueCount="187">
  <si>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</si>
  <si>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</si>
  <si>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</si>
  <si>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</si>
  <si>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</si>
  <si>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</si>
  <si>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</si>
  <si>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</si>
  <si>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</si>
  <si>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</si>
  <si>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</si>
  <si>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</si>
  <si>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</si>
  <si>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</si>
  <si>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</si>
  <si>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</si>
  <si>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</si>
  <si>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</si>
  <si>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</si>
  <si>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</si>
  <si>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</si>
  <si>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</si>
  <si>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</si>
  <si>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</si>
  <si>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</si>
  <si>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</si>
  <si>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</si>
  <si>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</si>
  <si>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</si>
  <si>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</si>
  <si>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</si>
  <si>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</si>
  <si>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</si>
  <si>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</si>
  <si>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</si>
  <si>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</si>
  <si>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</si>
  <si>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</si>
  <si>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</si>
  <si>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</si>
  <si>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</si>
  <si>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</si>
  <si>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</si>
  <si>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</si>
  <si>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</si>
  <si>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</si>
  <si>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</si>
  <si>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</si>
  <si>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</si>
  <si>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</si>
  <si>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</si>
  <si>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</si>
  <si>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</si>
  <si>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</si>
  <si>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</si>
  <si>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</si>
  <si>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</si>
  <si>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</si>
  <si>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</si>
  <si>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</si>
  <si>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</si>
  <si>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</si>
  <si>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</si>
  <si>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</si>
  <si>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</si>
  <si>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</si>
  <si>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</si>
  <si>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</si>
  <si>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</si>
  <si>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</si>
  <si>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</si>
  <si>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</si>
  <si>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</si>
  <si>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</si>
  <si>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</si>
  <si>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</si>
  <si>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</si>
  <si>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</si>
  <si>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</si>
  <si>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</si>
  <si>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</si>
  <si>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</si>
  <si>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</si>
  <si>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</si>
  <si>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</si>
  <si>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</si>
  <si>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</si>
  <si>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</si>
  <si>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</si>
  <si>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</si>
  <si>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</si>
  <si>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</si>
  <si>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</si>
  <si>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</si>
  <si>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</si>
  <si>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</si>
  <si>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</si>
  <si>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</si>
  <si>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</si>
  <si>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</si>
  <si>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</si>
  <si>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</si>
  <si>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</si>
  <si>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</si>
  <si>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</si>
  <si>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</si>
  <si>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</si>
  <si>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</si>
  <si>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</si>
  <si>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</si>
  <si>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</si>
  <si>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</si>
  <si>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</si>
  <si>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</si>
  <si>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</si>
  <si>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</si>
  <si>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</si>
  <si>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</si>
  <si>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</si>
  <si>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</si>
  <si>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</si>
  <si>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</si>
  <si>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</si>
  <si>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</si>
  <si>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San Juan</t>
  </si>
  <si>
    <t>Enroute</t>
  </si>
  <si>
    <t>None</t>
  </si>
  <si>
    <t>018:27:22.38 N</t>
  </si>
  <si>
    <t>066:06:11.88 W</t>
  </si>
  <si>
    <t>GNSS</t>
  </si>
  <si>
    <t>NoneAvailable</t>
  </si>
  <si>
    <t>RS - UAT Radio Channel</t>
  </si>
  <si>
    <t>124-01</t>
  </si>
  <si>
    <t>X64</t>
  </si>
  <si>
    <t>AC</t>
  </si>
  <si>
    <t>Terminal</t>
  </si>
  <si>
    <t>C1</t>
  </si>
  <si>
    <t>Miami</t>
  </si>
  <si>
    <t>EnrouteCTV</t>
  </si>
  <si>
    <t>PassiveRanging</t>
  </si>
  <si>
    <t>018:27:23.54 N</t>
  </si>
  <si>
    <t>066:06:02.30 W</t>
  </si>
  <si>
    <t>018:27:23.77 N</t>
  </si>
  <si>
    <t>066:06:00.52 W</t>
  </si>
  <si>
    <t>018:27:25.00 N</t>
  </si>
  <si>
    <t>066:05:49.16 W</t>
  </si>
  <si>
    <t>018:27:25.39 N</t>
  </si>
  <si>
    <t>066:05:46.85 W</t>
  </si>
  <si>
    <t>018:27:25.54 N</t>
  </si>
  <si>
    <t>066:05:45.30 W</t>
  </si>
  <si>
    <t>066:05:45.77 W</t>
  </si>
  <si>
    <t>018:27:25.85 N</t>
  </si>
  <si>
    <t>066:05:42.98 W</t>
  </si>
  <si>
    <t>018:27:25.93 N</t>
  </si>
  <si>
    <t>066:05:41.75 W</t>
  </si>
  <si>
    <t>018:27:26.32 N</t>
  </si>
  <si>
    <t>066:05:38.27 W</t>
  </si>
  <si>
    <t>018:27:26.39 N</t>
  </si>
  <si>
    <t>066:05:37.81 W</t>
  </si>
  <si>
    <t>018:27:26.55 N</t>
  </si>
  <si>
    <t>066:05:35.80 W</t>
  </si>
  <si>
    <t>018:27:26.63 N</t>
  </si>
  <si>
    <t>066:05:34.56 W</t>
  </si>
  <si>
    <t>018:27:26.70 N</t>
  </si>
  <si>
    <t>066:05:32.79 W</t>
  </si>
  <si>
    <t>066:05:30.55 W</t>
  </si>
  <si>
    <t>066:05:31.78 W</t>
  </si>
  <si>
    <t>018:27:26.24 N</t>
  </si>
  <si>
    <t>066:05:29.39 W</t>
  </si>
  <si>
    <t>066:05:28.15 W</t>
  </si>
  <si>
    <t>018:27:26.16 N</t>
  </si>
  <si>
    <t>066:05:29.08 W</t>
  </si>
  <si>
    <t>018:27:24.39 N</t>
  </si>
  <si>
    <t>066:05:23.90 W</t>
  </si>
  <si>
    <t>018:27:24.93 N</t>
  </si>
  <si>
    <t>066:05:25.22 W</t>
  </si>
  <si>
    <t>018:27:24.54 N</t>
  </si>
  <si>
    <t>066:05:24.21 W</t>
  </si>
  <si>
    <t>018:27:23.23 N</t>
  </si>
  <si>
    <t>066:05:21.66 W</t>
  </si>
  <si>
    <t>018:27:23.46 N</t>
  </si>
  <si>
    <t>066:05:22.05 W</t>
  </si>
  <si>
    <t>018:27:22.61 N</t>
  </si>
  <si>
    <t>066:05:19.81 W</t>
  </si>
  <si>
    <t>018:27:22.92 N</t>
  </si>
  <si>
    <t>066:05:18.34 W</t>
  </si>
  <si>
    <t>066:05:17.26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</si>
</sst>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04"/>
  <sheetViews>
    <sheetView tabSelected="1" workbookViewId="0"/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"06/01/2024 18:15:24.126"</f>
        <v>06/01/2024 18:15:24.126</v>
      </c>
      <c r="C2" t="str">
        <f>"FFDDD3C0"</f>
        <v>FFDDD3C0</v>
      </c>
      <c r="D2" t="s">
        <v>123</v>
      </c>
      <c r="E2">
        <v>7</v>
      </c>
      <c r="H2">
        <v>175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 t="shared" ref="S2:T5" si="0">"18:15:23.398"</f>
        <v>18:15:23.398</v>
      </c>
      <c r="T2" t="str">
        <f t="shared" si="0"/>
        <v>18:15:23.398</v>
      </c>
      <c r="U2" t="str">
        <f t="shared" ref="U2:U33" si="1">"A813A7"</f>
        <v>A813A7</v>
      </c>
      <c r="V2">
        <v>0</v>
      </c>
      <c r="W2">
        <v>0</v>
      </c>
      <c r="X2">
        <v>2</v>
      </c>
      <c r="Y2">
        <v>0</v>
      </c>
      <c r="AA2">
        <v>1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0</v>
      </c>
      <c r="AK2" t="s">
        <v>127</v>
      </c>
      <c r="AL2">
        <v>18.456216000000001</v>
      </c>
      <c r="AM2" t="s">
        <v>128</v>
      </c>
      <c r="AN2">
        <v>-66.103299000000007</v>
      </c>
      <c r="AO2">
        <v>25</v>
      </c>
      <c r="AP2">
        <v>-100</v>
      </c>
      <c r="AQ2" t="s">
        <v>129</v>
      </c>
      <c r="AR2">
        <v>47</v>
      </c>
      <c r="AS2">
        <v>8</v>
      </c>
      <c r="AT2">
        <v>64</v>
      </c>
      <c r="BB2" t="str">
        <f t="shared" ref="BB2:BB33" si="2">"4732"</f>
        <v>4732</v>
      </c>
      <c r="BC2">
        <v>1</v>
      </c>
      <c r="BD2" t="str">
        <f t="shared" ref="BD2:BD9" si="3">"N6198K  "</f>
        <v xml:space="preserve">N6198K  </v>
      </c>
      <c r="BE2">
        <v>1</v>
      </c>
      <c r="BJ2">
        <v>-125</v>
      </c>
      <c r="BK2">
        <v>-25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"18:15:23.425"</f>
        <v>18:15:23.425</v>
      </c>
      <c r="CF2">
        <v>425380179</v>
      </c>
      <c r="CS2">
        <v>0</v>
      </c>
      <c r="CT2">
        <v>2</v>
      </c>
      <c r="CU2">
        <v>0</v>
      </c>
      <c r="CV2">
        <v>2</v>
      </c>
      <c r="CW2">
        <v>0</v>
      </c>
      <c r="CX2">
        <v>3</v>
      </c>
      <c r="CY2">
        <v>7</v>
      </c>
      <c r="CZ2" t="s">
        <v>131</v>
      </c>
      <c r="DA2">
        <v>639</v>
      </c>
      <c r="DB2">
        <v>0</v>
      </c>
      <c r="DC2" t="s">
        <v>132</v>
      </c>
      <c r="DD2" t="s">
        <v>133</v>
      </c>
      <c r="DG2">
        <v>1116131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25">
      <c r="A3" t="str">
        <f>"06/01/2024 18:15:24.188"</f>
        <v>06/01/2024 18:15:24.188</v>
      </c>
      <c r="C3" t="str">
        <f>"FFDDD3C0"</f>
        <v>FFDDD3C0</v>
      </c>
      <c r="D3" t="s">
        <v>134</v>
      </c>
      <c r="E3">
        <v>37</v>
      </c>
      <c r="H3">
        <v>124</v>
      </c>
      <c r="I3" t="s">
        <v>124</v>
      </c>
      <c r="J3" t="s">
        <v>135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si="0"/>
        <v>18:15:23.398</v>
      </c>
      <c r="T3" t="str">
        <f t="shared" si="0"/>
        <v>18:15:23.398</v>
      </c>
      <c r="U3" t="str">
        <f t="shared" si="1"/>
        <v>A813A7</v>
      </c>
      <c r="V3">
        <v>0</v>
      </c>
      <c r="W3">
        <v>0</v>
      </c>
      <c r="X3">
        <v>2</v>
      </c>
      <c r="Y3">
        <v>0</v>
      </c>
      <c r="AA3">
        <v>1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0</v>
      </c>
      <c r="AK3" t="s">
        <v>127</v>
      </c>
      <c r="AL3">
        <v>18.456216000000001</v>
      </c>
      <c r="AM3" t="s">
        <v>128</v>
      </c>
      <c r="AN3">
        <v>-66.103299000000007</v>
      </c>
      <c r="AO3">
        <v>25</v>
      </c>
      <c r="AP3">
        <v>-100</v>
      </c>
      <c r="AQ3" t="s">
        <v>129</v>
      </c>
      <c r="AR3">
        <v>47</v>
      </c>
      <c r="AS3">
        <v>8</v>
      </c>
      <c r="AT3">
        <v>64</v>
      </c>
      <c r="BB3" t="str">
        <f t="shared" si="2"/>
        <v>4732</v>
      </c>
      <c r="BC3">
        <v>1</v>
      </c>
      <c r="BD3" t="str">
        <f t="shared" si="3"/>
        <v xml:space="preserve">N6198K  </v>
      </c>
      <c r="BE3">
        <v>1</v>
      </c>
      <c r="BJ3">
        <v>-125</v>
      </c>
      <c r="BK3">
        <v>-25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"18:15:23.425"</f>
        <v>18:15:23.425</v>
      </c>
      <c r="CF3">
        <v>425380179</v>
      </c>
      <c r="CS3">
        <v>0</v>
      </c>
      <c r="CT3">
        <v>2</v>
      </c>
      <c r="CU3">
        <v>0</v>
      </c>
      <c r="CV3">
        <v>2</v>
      </c>
      <c r="CW3">
        <v>0</v>
      </c>
      <c r="CX3">
        <v>3</v>
      </c>
      <c r="CY3">
        <v>7</v>
      </c>
      <c r="CZ3" t="s">
        <v>131</v>
      </c>
      <c r="DA3">
        <v>639</v>
      </c>
      <c r="DB3">
        <v>0</v>
      </c>
      <c r="DC3" t="s">
        <v>132</v>
      </c>
      <c r="DD3" t="s">
        <v>133</v>
      </c>
      <c r="DG3">
        <v>1116131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25">
      <c r="A4" t="str">
        <f>"06/01/2024 18:15:24.188"</f>
        <v>06/01/2024 18:15:24.188</v>
      </c>
      <c r="C4" t="str">
        <f>"FFDDD3C0"</f>
        <v>FFDDD3C0</v>
      </c>
      <c r="D4" t="s">
        <v>136</v>
      </c>
      <c r="E4">
        <v>7</v>
      </c>
      <c r="F4">
        <v>1007</v>
      </c>
      <c r="G4" t="s">
        <v>137</v>
      </c>
      <c r="J4" t="s">
        <v>138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0"/>
        <v>18:15:23.398</v>
      </c>
      <c r="T4" t="str">
        <f t="shared" si="0"/>
        <v>18:15:23.398</v>
      </c>
      <c r="U4" t="str">
        <f t="shared" si="1"/>
        <v>A813A7</v>
      </c>
      <c r="V4">
        <v>0</v>
      </c>
      <c r="W4">
        <v>0</v>
      </c>
      <c r="X4">
        <v>2</v>
      </c>
      <c r="Y4">
        <v>0</v>
      </c>
      <c r="AA4">
        <v>1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3</v>
      </c>
      <c r="AI4">
        <v>2</v>
      </c>
      <c r="AJ4">
        <v>0</v>
      </c>
      <c r="AK4" t="s">
        <v>127</v>
      </c>
      <c r="AL4">
        <v>18.456216000000001</v>
      </c>
      <c r="AM4" t="s">
        <v>128</v>
      </c>
      <c r="AN4">
        <v>-66.103299000000007</v>
      </c>
      <c r="AO4">
        <v>25</v>
      </c>
      <c r="AP4">
        <v>-100</v>
      </c>
      <c r="AQ4" t="s">
        <v>129</v>
      </c>
      <c r="AR4">
        <v>47</v>
      </c>
      <c r="AS4">
        <v>8</v>
      </c>
      <c r="AT4">
        <v>64</v>
      </c>
      <c r="BB4" t="str">
        <f t="shared" si="2"/>
        <v>4732</v>
      </c>
      <c r="BC4">
        <v>1</v>
      </c>
      <c r="BD4" t="str">
        <f t="shared" si="3"/>
        <v xml:space="preserve">N6198K  </v>
      </c>
      <c r="BE4">
        <v>1</v>
      </c>
      <c r="BJ4">
        <v>-125</v>
      </c>
      <c r="BK4">
        <v>-25</v>
      </c>
      <c r="BL4" t="s">
        <v>139</v>
      </c>
      <c r="BM4">
        <v>1</v>
      </c>
      <c r="BN4">
        <v>1</v>
      </c>
      <c r="BO4">
        <v>1</v>
      </c>
      <c r="BP4">
        <v>0</v>
      </c>
      <c r="BS4">
        <v>0</v>
      </c>
      <c r="BT4">
        <v>0</v>
      </c>
      <c r="BU4">
        <v>0</v>
      </c>
      <c r="CE4" t="str">
        <f>"18:15:23.425"</f>
        <v>18:15:23.425</v>
      </c>
      <c r="CF4">
        <v>425380179</v>
      </c>
      <c r="CS4">
        <v>0</v>
      </c>
      <c r="CT4">
        <v>2</v>
      </c>
      <c r="CU4">
        <v>0</v>
      </c>
      <c r="CV4">
        <v>2</v>
      </c>
      <c r="CW4">
        <v>0</v>
      </c>
      <c r="CX4">
        <v>3</v>
      </c>
      <c r="CY4">
        <v>7</v>
      </c>
      <c r="CZ4" t="s">
        <v>131</v>
      </c>
      <c r="DA4">
        <v>639</v>
      </c>
      <c r="DB4">
        <v>0</v>
      </c>
      <c r="DC4" t="s">
        <v>132</v>
      </c>
      <c r="DD4" t="s">
        <v>133</v>
      </c>
      <c r="DG4">
        <v>1116131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25">
      <c r="A5" t="str">
        <f>"06/01/2024 18:15:24.219"</f>
        <v>06/01/2024 18:15:24.219</v>
      </c>
      <c r="C5" t="str">
        <f>"FFDDD3C0"</f>
        <v>FFDDD3C0</v>
      </c>
      <c r="D5" t="s">
        <v>136</v>
      </c>
      <c r="E5">
        <v>23</v>
      </c>
      <c r="F5">
        <v>1023</v>
      </c>
      <c r="G5" t="s">
        <v>124</v>
      </c>
      <c r="J5" t="s">
        <v>138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0"/>
        <v>18:15:23.398</v>
      </c>
      <c r="T5" t="str">
        <f t="shared" si="0"/>
        <v>18:15:23.398</v>
      </c>
      <c r="U5" t="str">
        <f t="shared" si="1"/>
        <v>A813A7</v>
      </c>
      <c r="V5">
        <v>0</v>
      </c>
      <c r="W5">
        <v>0</v>
      </c>
      <c r="X5">
        <v>2</v>
      </c>
      <c r="Y5">
        <v>0</v>
      </c>
      <c r="AA5">
        <v>1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3</v>
      </c>
      <c r="AI5">
        <v>2</v>
      </c>
      <c r="AJ5">
        <v>0</v>
      </c>
      <c r="AK5" t="s">
        <v>127</v>
      </c>
      <c r="AL5">
        <v>18.456216000000001</v>
      </c>
      <c r="AM5" t="s">
        <v>128</v>
      </c>
      <c r="AN5">
        <v>-66.103299000000007</v>
      </c>
      <c r="AO5">
        <v>25</v>
      </c>
      <c r="AP5">
        <v>-100</v>
      </c>
      <c r="AQ5" t="s">
        <v>129</v>
      </c>
      <c r="AR5">
        <v>47</v>
      </c>
      <c r="AS5">
        <v>8</v>
      </c>
      <c r="AT5">
        <v>64</v>
      </c>
      <c r="BB5" t="str">
        <f t="shared" si="2"/>
        <v>4732</v>
      </c>
      <c r="BC5">
        <v>1</v>
      </c>
      <c r="BD5" t="str">
        <f t="shared" si="3"/>
        <v xml:space="preserve">N6198K  </v>
      </c>
      <c r="BE5">
        <v>1</v>
      </c>
      <c r="BJ5">
        <v>-125</v>
      </c>
      <c r="BK5">
        <v>-25</v>
      </c>
      <c r="BL5" t="s">
        <v>139</v>
      </c>
      <c r="BM5">
        <v>1</v>
      </c>
      <c r="BN5">
        <v>1</v>
      </c>
      <c r="BO5">
        <v>1</v>
      </c>
      <c r="BP5">
        <v>0</v>
      </c>
      <c r="BS5">
        <v>0</v>
      </c>
      <c r="BT5">
        <v>0</v>
      </c>
      <c r="BU5">
        <v>0</v>
      </c>
      <c r="CE5" t="str">
        <f>"18:15:23.425"</f>
        <v>18:15:23.425</v>
      </c>
      <c r="CF5">
        <v>425380179</v>
      </c>
      <c r="CS5">
        <v>0</v>
      </c>
      <c r="CT5">
        <v>2</v>
      </c>
      <c r="CU5">
        <v>0</v>
      </c>
      <c r="CV5">
        <v>2</v>
      </c>
      <c r="CW5">
        <v>0</v>
      </c>
      <c r="CX5">
        <v>3</v>
      </c>
      <c r="CY5">
        <v>7</v>
      </c>
      <c r="CZ5" t="s">
        <v>131</v>
      </c>
      <c r="DA5">
        <v>639</v>
      </c>
      <c r="DB5">
        <v>0</v>
      </c>
      <c r="DC5" t="s">
        <v>132</v>
      </c>
      <c r="DD5" t="s">
        <v>133</v>
      </c>
      <c r="DG5">
        <v>1116131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25">
      <c r="A6" t="str">
        <f>"06/01/2024 18:15:34.217"</f>
        <v>06/01/2024 18:15:34.217</v>
      </c>
      <c r="C6" t="str">
        <f>"FFDD93C0"</f>
        <v>FFDD93C0</v>
      </c>
      <c r="D6" t="s">
        <v>136</v>
      </c>
      <c r="E6">
        <v>7</v>
      </c>
      <c r="F6">
        <v>1007</v>
      </c>
      <c r="G6" t="s">
        <v>137</v>
      </c>
      <c r="J6" t="s">
        <v>138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ref="S6:T9" si="4">"18:15:33.797"</f>
        <v>18:15:33.797</v>
      </c>
      <c r="T6" t="str">
        <f t="shared" si="4"/>
        <v>18:15:33.797</v>
      </c>
      <c r="U6" t="str">
        <f t="shared" si="1"/>
        <v>A813A7</v>
      </c>
      <c r="V6">
        <v>0</v>
      </c>
      <c r="W6">
        <v>0</v>
      </c>
      <c r="X6">
        <v>2</v>
      </c>
      <c r="Y6">
        <v>0</v>
      </c>
      <c r="AA6">
        <v>1</v>
      </c>
      <c r="AB6">
        <v>9</v>
      </c>
      <c r="AC6">
        <v>0</v>
      </c>
      <c r="AD6">
        <v>0</v>
      </c>
      <c r="AF6" t="s">
        <v>126</v>
      </c>
      <c r="AG6">
        <v>0</v>
      </c>
      <c r="AH6">
        <v>0</v>
      </c>
      <c r="AJ6">
        <v>0</v>
      </c>
      <c r="AK6" t="s">
        <v>140</v>
      </c>
      <c r="AL6">
        <v>18.456537999999998</v>
      </c>
      <c r="AM6" t="s">
        <v>141</v>
      </c>
      <c r="AN6">
        <v>-66.100638000000004</v>
      </c>
      <c r="AO6">
        <v>25</v>
      </c>
      <c r="AP6">
        <v>0</v>
      </c>
      <c r="AQ6" t="s">
        <v>129</v>
      </c>
      <c r="AR6">
        <v>56</v>
      </c>
      <c r="AS6">
        <v>6</v>
      </c>
      <c r="AT6">
        <v>192</v>
      </c>
      <c r="BB6" t="str">
        <f t="shared" si="2"/>
        <v>4732</v>
      </c>
      <c r="BC6">
        <v>1</v>
      </c>
      <c r="BD6" t="str">
        <f t="shared" si="3"/>
        <v xml:space="preserve">N6198K  </v>
      </c>
      <c r="BE6">
        <v>1</v>
      </c>
      <c r="BJ6">
        <v>-125</v>
      </c>
      <c r="BK6">
        <v>-125</v>
      </c>
      <c r="CE6" t="str">
        <f>"18:15:33.923"</f>
        <v>18:15:33.923</v>
      </c>
      <c r="CF6">
        <v>923128050</v>
      </c>
      <c r="CS6">
        <v>2</v>
      </c>
      <c r="CT6">
        <v>0</v>
      </c>
      <c r="CU6">
        <v>0</v>
      </c>
      <c r="CV6">
        <v>0</v>
      </c>
      <c r="CW6">
        <v>0</v>
      </c>
      <c r="CX6">
        <v>6</v>
      </c>
      <c r="CY6">
        <v>7</v>
      </c>
      <c r="CZ6" t="s">
        <v>131</v>
      </c>
      <c r="DA6">
        <v>639</v>
      </c>
      <c r="DB6">
        <v>0</v>
      </c>
      <c r="DC6" t="s">
        <v>132</v>
      </c>
      <c r="DD6" t="s">
        <v>133</v>
      </c>
      <c r="DG6">
        <v>1117169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1</v>
      </c>
      <c r="DR6">
        <v>0</v>
      </c>
      <c r="DS6">
        <v>0</v>
      </c>
    </row>
    <row r="7" spans="1:123" x14ac:dyDescent="0.25">
      <c r="A7" t="str">
        <f>"06/01/2024 18:15:34.217"</f>
        <v>06/01/2024 18:15:34.217</v>
      </c>
      <c r="C7" t="str">
        <f>"FFDD93C0"</f>
        <v>FFDD93C0</v>
      </c>
      <c r="D7" t="s">
        <v>136</v>
      </c>
      <c r="E7">
        <v>23</v>
      </c>
      <c r="F7">
        <v>1023</v>
      </c>
      <c r="G7" t="s">
        <v>124</v>
      </c>
      <c r="J7" t="s">
        <v>138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si="4"/>
        <v>18:15:33.797</v>
      </c>
      <c r="T7" t="str">
        <f t="shared" si="4"/>
        <v>18:15:33.797</v>
      </c>
      <c r="U7" t="str">
        <f t="shared" si="1"/>
        <v>A813A7</v>
      </c>
      <c r="V7">
        <v>0</v>
      </c>
      <c r="W7">
        <v>0</v>
      </c>
      <c r="X7">
        <v>2</v>
      </c>
      <c r="Y7">
        <v>0</v>
      </c>
      <c r="AA7">
        <v>1</v>
      </c>
      <c r="AB7">
        <v>9</v>
      </c>
      <c r="AC7">
        <v>0</v>
      </c>
      <c r="AD7">
        <v>0</v>
      </c>
      <c r="AF7" t="s">
        <v>126</v>
      </c>
      <c r="AG7">
        <v>0</v>
      </c>
      <c r="AH7">
        <v>0</v>
      </c>
      <c r="AJ7">
        <v>0</v>
      </c>
      <c r="AK7" t="s">
        <v>140</v>
      </c>
      <c r="AL7">
        <v>18.456537999999998</v>
      </c>
      <c r="AM7" t="s">
        <v>141</v>
      </c>
      <c r="AN7">
        <v>-66.100638000000004</v>
      </c>
      <c r="AO7">
        <v>25</v>
      </c>
      <c r="AP7">
        <v>0</v>
      </c>
      <c r="AQ7" t="s">
        <v>129</v>
      </c>
      <c r="AR7">
        <v>56</v>
      </c>
      <c r="AS7">
        <v>6</v>
      </c>
      <c r="AT7">
        <v>192</v>
      </c>
      <c r="BB7" t="str">
        <f t="shared" si="2"/>
        <v>4732</v>
      </c>
      <c r="BC7">
        <v>1</v>
      </c>
      <c r="BD7" t="str">
        <f t="shared" si="3"/>
        <v xml:space="preserve">N6198K  </v>
      </c>
      <c r="BE7">
        <v>1</v>
      </c>
      <c r="BJ7">
        <v>-125</v>
      </c>
      <c r="BK7">
        <v>-125</v>
      </c>
      <c r="CE7" t="str">
        <f>"18:15:33.923"</f>
        <v>18:15:33.923</v>
      </c>
      <c r="CF7">
        <v>923128050</v>
      </c>
      <c r="CS7">
        <v>2</v>
      </c>
      <c r="CT7">
        <v>0</v>
      </c>
      <c r="CU7">
        <v>0</v>
      </c>
      <c r="CV7">
        <v>0</v>
      </c>
      <c r="CW7">
        <v>0</v>
      </c>
      <c r="CX7">
        <v>6</v>
      </c>
      <c r="CY7">
        <v>7</v>
      </c>
      <c r="CZ7" t="s">
        <v>131</v>
      </c>
      <c r="DA7">
        <v>639</v>
      </c>
      <c r="DB7">
        <v>0</v>
      </c>
      <c r="DC7" t="s">
        <v>132</v>
      </c>
      <c r="DD7" t="s">
        <v>133</v>
      </c>
      <c r="DG7">
        <v>1117169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1</v>
      </c>
      <c r="DR7">
        <v>0</v>
      </c>
      <c r="DS7">
        <v>0</v>
      </c>
    </row>
    <row r="8" spans="1:123" x14ac:dyDescent="0.25">
      <c r="A8" t="str">
        <f>"06/01/2024 18:15:34.217"</f>
        <v>06/01/2024 18:15:34.217</v>
      </c>
      <c r="C8" t="str">
        <f>"FFDDD3C0"</f>
        <v>FFDDD3C0</v>
      </c>
      <c r="D8" t="s">
        <v>123</v>
      </c>
      <c r="E8">
        <v>7</v>
      </c>
      <c r="H8">
        <v>175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4"/>
        <v>18:15:33.797</v>
      </c>
      <c r="T8" t="str">
        <f t="shared" si="4"/>
        <v>18:15:33.797</v>
      </c>
      <c r="U8" t="str">
        <f t="shared" si="1"/>
        <v>A813A7</v>
      </c>
      <c r="V8">
        <v>0</v>
      </c>
      <c r="W8">
        <v>0</v>
      </c>
      <c r="X8">
        <v>2</v>
      </c>
      <c r="Y8">
        <v>0</v>
      </c>
      <c r="AA8">
        <v>1</v>
      </c>
      <c r="AB8">
        <v>9</v>
      </c>
      <c r="AC8">
        <v>0</v>
      </c>
      <c r="AD8">
        <v>0</v>
      </c>
      <c r="AF8" t="s">
        <v>126</v>
      </c>
      <c r="AG8">
        <v>0</v>
      </c>
      <c r="AH8">
        <v>0</v>
      </c>
      <c r="AJ8">
        <v>0</v>
      </c>
      <c r="AK8" t="s">
        <v>140</v>
      </c>
      <c r="AL8">
        <v>18.456537999999998</v>
      </c>
      <c r="AM8" t="s">
        <v>141</v>
      </c>
      <c r="AN8">
        <v>-66.100638000000004</v>
      </c>
      <c r="AO8">
        <v>25</v>
      </c>
      <c r="AP8">
        <v>0</v>
      </c>
      <c r="AQ8" t="s">
        <v>129</v>
      </c>
      <c r="AR8">
        <v>56</v>
      </c>
      <c r="AS8">
        <v>6</v>
      </c>
      <c r="AT8">
        <v>192</v>
      </c>
      <c r="BB8" t="str">
        <f t="shared" si="2"/>
        <v>4732</v>
      </c>
      <c r="BC8">
        <v>1</v>
      </c>
      <c r="BD8" t="str">
        <f t="shared" si="3"/>
        <v xml:space="preserve">N6198K  </v>
      </c>
      <c r="BE8">
        <v>1</v>
      </c>
      <c r="BJ8">
        <v>-125</v>
      </c>
      <c r="BK8">
        <v>-125</v>
      </c>
      <c r="BL8" t="s">
        <v>130</v>
      </c>
      <c r="BM8">
        <v>0</v>
      </c>
      <c r="BN8">
        <v>0</v>
      </c>
      <c r="BO8">
        <v>0</v>
      </c>
      <c r="BP8">
        <v>0</v>
      </c>
      <c r="BT8">
        <v>0</v>
      </c>
      <c r="BU8">
        <v>0</v>
      </c>
      <c r="CE8" t="str">
        <f>"18:15:33.923"</f>
        <v>18:15:33.923</v>
      </c>
      <c r="CF8">
        <v>923128050</v>
      </c>
      <c r="CS8">
        <v>2</v>
      </c>
      <c r="CT8">
        <v>0</v>
      </c>
      <c r="CU8">
        <v>0</v>
      </c>
      <c r="CV8">
        <v>0</v>
      </c>
      <c r="CW8">
        <v>0</v>
      </c>
      <c r="CX8">
        <v>6</v>
      </c>
      <c r="CY8">
        <v>7</v>
      </c>
      <c r="CZ8" t="s">
        <v>131</v>
      </c>
      <c r="DA8">
        <v>639</v>
      </c>
      <c r="DB8">
        <v>0</v>
      </c>
      <c r="DC8" t="s">
        <v>132</v>
      </c>
      <c r="DD8" t="s">
        <v>133</v>
      </c>
      <c r="DG8">
        <v>1117169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1</v>
      </c>
      <c r="DQ8">
        <v>1</v>
      </c>
      <c r="DR8">
        <v>0</v>
      </c>
      <c r="DS8">
        <v>0</v>
      </c>
    </row>
    <row r="9" spans="1:123" x14ac:dyDescent="0.25">
      <c r="A9" t="str">
        <f>"06/01/2024 18:15:34.217"</f>
        <v>06/01/2024 18:15:34.217</v>
      </c>
      <c r="C9" t="str">
        <f>"FFDDD3C0"</f>
        <v>FFDDD3C0</v>
      </c>
      <c r="D9" t="s">
        <v>134</v>
      </c>
      <c r="E9">
        <v>37</v>
      </c>
      <c r="H9">
        <v>124</v>
      </c>
      <c r="I9" t="s">
        <v>124</v>
      </c>
      <c r="J9" t="s">
        <v>135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4"/>
        <v>18:15:33.797</v>
      </c>
      <c r="T9" t="str">
        <f t="shared" si="4"/>
        <v>18:15:33.797</v>
      </c>
      <c r="U9" t="str">
        <f t="shared" si="1"/>
        <v>A813A7</v>
      </c>
      <c r="V9">
        <v>0</v>
      </c>
      <c r="W9">
        <v>0</v>
      </c>
      <c r="X9">
        <v>2</v>
      </c>
      <c r="Y9">
        <v>0</v>
      </c>
      <c r="AA9">
        <v>1</v>
      </c>
      <c r="AB9">
        <v>9</v>
      </c>
      <c r="AC9">
        <v>0</v>
      </c>
      <c r="AD9">
        <v>0</v>
      </c>
      <c r="AF9" t="s">
        <v>126</v>
      </c>
      <c r="AG9">
        <v>0</v>
      </c>
      <c r="AH9">
        <v>0</v>
      </c>
      <c r="AJ9">
        <v>0</v>
      </c>
      <c r="AK9" t="s">
        <v>140</v>
      </c>
      <c r="AL9">
        <v>18.456537999999998</v>
      </c>
      <c r="AM9" t="s">
        <v>141</v>
      </c>
      <c r="AN9">
        <v>-66.100638000000004</v>
      </c>
      <c r="AO9">
        <v>25</v>
      </c>
      <c r="AP9">
        <v>0</v>
      </c>
      <c r="AQ9" t="s">
        <v>129</v>
      </c>
      <c r="AR9">
        <v>56</v>
      </c>
      <c r="AS9">
        <v>6</v>
      </c>
      <c r="AT9">
        <v>192</v>
      </c>
      <c r="BB9" t="str">
        <f t="shared" si="2"/>
        <v>4732</v>
      </c>
      <c r="BC9">
        <v>1</v>
      </c>
      <c r="BD9" t="str">
        <f t="shared" si="3"/>
        <v xml:space="preserve">N6198K  </v>
      </c>
      <c r="BE9">
        <v>1</v>
      </c>
      <c r="BJ9">
        <v>-125</v>
      </c>
      <c r="BK9">
        <v>-125</v>
      </c>
      <c r="BL9" t="s">
        <v>130</v>
      </c>
      <c r="BM9">
        <v>0</v>
      </c>
      <c r="BN9">
        <v>0</v>
      </c>
      <c r="BO9">
        <v>0</v>
      </c>
      <c r="BP9">
        <v>0</v>
      </c>
      <c r="BT9">
        <v>0</v>
      </c>
      <c r="BU9">
        <v>0</v>
      </c>
      <c r="CE9" t="str">
        <f>"18:15:33.923"</f>
        <v>18:15:33.923</v>
      </c>
      <c r="CF9">
        <v>923128050</v>
      </c>
      <c r="CS9">
        <v>2</v>
      </c>
      <c r="CT9">
        <v>0</v>
      </c>
      <c r="CU9">
        <v>0</v>
      </c>
      <c r="CV9">
        <v>0</v>
      </c>
      <c r="CW9">
        <v>0</v>
      </c>
      <c r="CX9">
        <v>6</v>
      </c>
      <c r="CY9">
        <v>7</v>
      </c>
      <c r="CZ9" t="s">
        <v>131</v>
      </c>
      <c r="DA9">
        <v>639</v>
      </c>
      <c r="DB9">
        <v>0</v>
      </c>
      <c r="DC9" t="s">
        <v>132</v>
      </c>
      <c r="DD9" t="s">
        <v>133</v>
      </c>
      <c r="DG9">
        <v>1117169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1</v>
      </c>
      <c r="DQ9">
        <v>1</v>
      </c>
      <c r="DR9">
        <v>0</v>
      </c>
      <c r="DS9">
        <v>0</v>
      </c>
    </row>
    <row r="10" spans="1:123" x14ac:dyDescent="0.25">
      <c r="A10" t="str">
        <f>"06/01/2024 18:15:36.123"</f>
        <v>06/01/2024 18:15:36.123</v>
      </c>
      <c r="C10" t="str">
        <f>"FFD1D3C0"</f>
        <v>FFD1D3C0</v>
      </c>
      <c r="D10" t="s">
        <v>123</v>
      </c>
      <c r="E10">
        <v>7</v>
      </c>
      <c r="H10">
        <v>175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ref="S10:T13" si="5">"18:15:35.594"</f>
        <v>18:15:35.594</v>
      </c>
      <c r="T10" t="str">
        <f t="shared" si="5"/>
        <v>18:15:35.594</v>
      </c>
      <c r="U10" t="str">
        <f t="shared" si="1"/>
        <v>A813A7</v>
      </c>
      <c r="V10">
        <v>0</v>
      </c>
      <c r="W10">
        <v>0</v>
      </c>
      <c r="X10">
        <v>2</v>
      </c>
      <c r="Y10">
        <v>0</v>
      </c>
      <c r="AA10">
        <v>1</v>
      </c>
      <c r="AB10">
        <v>9</v>
      </c>
      <c r="AC10">
        <v>0</v>
      </c>
      <c r="AD10">
        <v>0</v>
      </c>
      <c r="AF10" t="s">
        <v>126</v>
      </c>
      <c r="AG10">
        <v>0</v>
      </c>
      <c r="AH10">
        <v>0</v>
      </c>
      <c r="AJ10">
        <v>0</v>
      </c>
      <c r="AK10" t="s">
        <v>142</v>
      </c>
      <c r="AL10">
        <v>18.456602</v>
      </c>
      <c r="AM10" t="s">
        <v>143</v>
      </c>
      <c r="AN10">
        <v>-66.100144</v>
      </c>
      <c r="AO10">
        <v>25</v>
      </c>
      <c r="AP10">
        <v>0</v>
      </c>
      <c r="AQ10" t="s">
        <v>129</v>
      </c>
      <c r="AR10">
        <v>57</v>
      </c>
      <c r="AS10">
        <v>5</v>
      </c>
      <c r="AT10">
        <v>256</v>
      </c>
      <c r="BB10" t="str">
        <f t="shared" si="2"/>
        <v>4732</v>
      </c>
      <c r="BC10">
        <v>1</v>
      </c>
      <c r="BJ10">
        <v>-100</v>
      </c>
      <c r="BK10">
        <v>-100</v>
      </c>
      <c r="BL10" t="s">
        <v>130</v>
      </c>
      <c r="BM10">
        <v>0</v>
      </c>
      <c r="BN10">
        <v>0</v>
      </c>
      <c r="BO10">
        <v>0</v>
      </c>
      <c r="BP10">
        <v>0</v>
      </c>
      <c r="BT10">
        <v>0</v>
      </c>
      <c r="BU10">
        <v>0</v>
      </c>
      <c r="CE10" t="str">
        <f>"18:15:35.683"</f>
        <v>18:15:35.683</v>
      </c>
      <c r="CF10">
        <v>682878051</v>
      </c>
      <c r="CS10">
        <v>2</v>
      </c>
      <c r="CT10">
        <v>0</v>
      </c>
      <c r="CU10">
        <v>0</v>
      </c>
      <c r="CV10">
        <v>0</v>
      </c>
      <c r="CW10">
        <v>0</v>
      </c>
      <c r="CX10">
        <v>6</v>
      </c>
      <c r="CY10">
        <v>7</v>
      </c>
      <c r="CZ10" t="s">
        <v>131</v>
      </c>
      <c r="DA10">
        <v>639</v>
      </c>
      <c r="DB10">
        <v>0</v>
      </c>
      <c r="DC10" t="s">
        <v>132</v>
      </c>
      <c r="DD10" t="s">
        <v>133</v>
      </c>
      <c r="DG10">
        <v>1117357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1</v>
      </c>
      <c r="DR10">
        <v>0</v>
      </c>
      <c r="DS10">
        <v>1</v>
      </c>
    </row>
    <row r="11" spans="1:123" x14ac:dyDescent="0.25">
      <c r="A11" t="str">
        <f>"06/01/2024 18:15:36.123"</f>
        <v>06/01/2024 18:15:36.123</v>
      </c>
      <c r="C11" t="str">
        <f>"FFD1D3C0"</f>
        <v>FFD1D3C0</v>
      </c>
      <c r="D11" t="s">
        <v>134</v>
      </c>
      <c r="E11">
        <v>37</v>
      </c>
      <c r="H11">
        <v>124</v>
      </c>
      <c r="I11" t="s">
        <v>124</v>
      </c>
      <c r="J11" t="s">
        <v>135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5"/>
        <v>18:15:35.594</v>
      </c>
      <c r="T11" t="str">
        <f t="shared" si="5"/>
        <v>18:15:35.594</v>
      </c>
      <c r="U11" t="str">
        <f t="shared" si="1"/>
        <v>A813A7</v>
      </c>
      <c r="V11">
        <v>0</v>
      </c>
      <c r="W11">
        <v>0</v>
      </c>
      <c r="X11">
        <v>2</v>
      </c>
      <c r="Y11">
        <v>0</v>
      </c>
      <c r="AA11">
        <v>1</v>
      </c>
      <c r="AB11">
        <v>9</v>
      </c>
      <c r="AC11">
        <v>0</v>
      </c>
      <c r="AD11">
        <v>0</v>
      </c>
      <c r="AF11" t="s">
        <v>126</v>
      </c>
      <c r="AG11">
        <v>0</v>
      </c>
      <c r="AH11">
        <v>0</v>
      </c>
      <c r="AJ11">
        <v>0</v>
      </c>
      <c r="AK11" t="s">
        <v>142</v>
      </c>
      <c r="AL11">
        <v>18.456602</v>
      </c>
      <c r="AM11" t="s">
        <v>143</v>
      </c>
      <c r="AN11">
        <v>-66.100144</v>
      </c>
      <c r="AO11">
        <v>25</v>
      </c>
      <c r="AP11">
        <v>0</v>
      </c>
      <c r="AQ11" t="s">
        <v>129</v>
      </c>
      <c r="AR11">
        <v>57</v>
      </c>
      <c r="AS11">
        <v>5</v>
      </c>
      <c r="AT11">
        <v>256</v>
      </c>
      <c r="BB11" t="str">
        <f t="shared" si="2"/>
        <v>4732</v>
      </c>
      <c r="BC11">
        <v>1</v>
      </c>
      <c r="BJ11">
        <v>-100</v>
      </c>
      <c r="BK11">
        <v>-100</v>
      </c>
      <c r="BL11" t="s">
        <v>130</v>
      </c>
      <c r="BM11">
        <v>0</v>
      </c>
      <c r="BN11">
        <v>0</v>
      </c>
      <c r="BO11">
        <v>0</v>
      </c>
      <c r="BP11">
        <v>0</v>
      </c>
      <c r="BT11">
        <v>0</v>
      </c>
      <c r="BU11">
        <v>0</v>
      </c>
      <c r="CE11" t="str">
        <f>"18:15:35.683"</f>
        <v>18:15:35.683</v>
      </c>
      <c r="CF11">
        <v>682878051</v>
      </c>
      <c r="CS11">
        <v>2</v>
      </c>
      <c r="CT11">
        <v>0</v>
      </c>
      <c r="CU11">
        <v>0</v>
      </c>
      <c r="CV11">
        <v>0</v>
      </c>
      <c r="CW11">
        <v>0</v>
      </c>
      <c r="CX11">
        <v>6</v>
      </c>
      <c r="CY11">
        <v>7</v>
      </c>
      <c r="CZ11" t="s">
        <v>131</v>
      </c>
      <c r="DA11">
        <v>639</v>
      </c>
      <c r="DB11">
        <v>0</v>
      </c>
      <c r="DC11" t="s">
        <v>132</v>
      </c>
      <c r="DD11" t="s">
        <v>133</v>
      </c>
      <c r="DG11">
        <v>1117357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1</v>
      </c>
      <c r="DR11">
        <v>0</v>
      </c>
      <c r="DS11">
        <v>1</v>
      </c>
    </row>
    <row r="12" spans="1:123" x14ac:dyDescent="0.25">
      <c r="A12" t="str">
        <f>"06/01/2024 18:15:36.123"</f>
        <v>06/01/2024 18:15:36.123</v>
      </c>
      <c r="C12" t="str">
        <f>"FFD193C0"</f>
        <v>FFD193C0</v>
      </c>
      <c r="D12" t="s">
        <v>136</v>
      </c>
      <c r="E12">
        <v>7</v>
      </c>
      <c r="F12">
        <v>1007</v>
      </c>
      <c r="G12" t="s">
        <v>137</v>
      </c>
      <c r="J12" t="s">
        <v>138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si="5"/>
        <v>18:15:35.594</v>
      </c>
      <c r="T12" t="str">
        <f t="shared" si="5"/>
        <v>18:15:35.594</v>
      </c>
      <c r="U12" t="str">
        <f t="shared" si="1"/>
        <v>A813A7</v>
      </c>
      <c r="V12">
        <v>0</v>
      </c>
      <c r="W12">
        <v>0</v>
      </c>
      <c r="X12">
        <v>2</v>
      </c>
      <c r="Y12">
        <v>0</v>
      </c>
      <c r="AA12">
        <v>1</v>
      </c>
      <c r="AB12">
        <v>9</v>
      </c>
      <c r="AC12">
        <v>0</v>
      </c>
      <c r="AD12">
        <v>0</v>
      </c>
      <c r="AF12" t="s">
        <v>126</v>
      </c>
      <c r="AG12">
        <v>0</v>
      </c>
      <c r="AH12">
        <v>0</v>
      </c>
      <c r="AJ12">
        <v>0</v>
      </c>
      <c r="AK12" t="s">
        <v>142</v>
      </c>
      <c r="AL12">
        <v>18.456602</v>
      </c>
      <c r="AM12" t="s">
        <v>143</v>
      </c>
      <c r="AN12">
        <v>-66.100144</v>
      </c>
      <c r="AO12">
        <v>25</v>
      </c>
      <c r="AP12">
        <v>0</v>
      </c>
      <c r="AQ12" t="s">
        <v>129</v>
      </c>
      <c r="AR12">
        <v>57</v>
      </c>
      <c r="AS12">
        <v>5</v>
      </c>
      <c r="AT12">
        <v>256</v>
      </c>
      <c r="BB12" t="str">
        <f t="shared" si="2"/>
        <v>4732</v>
      </c>
      <c r="BC12">
        <v>1</v>
      </c>
      <c r="BJ12">
        <v>-100</v>
      </c>
      <c r="BK12">
        <v>-100</v>
      </c>
      <c r="CE12" t="str">
        <f>"18:15:35.683"</f>
        <v>18:15:35.683</v>
      </c>
      <c r="CF12">
        <v>682878051</v>
      </c>
      <c r="CS12">
        <v>2</v>
      </c>
      <c r="CT12">
        <v>0</v>
      </c>
      <c r="CU12">
        <v>0</v>
      </c>
      <c r="CV12">
        <v>0</v>
      </c>
      <c r="CW12">
        <v>0</v>
      </c>
      <c r="CX12">
        <v>6</v>
      </c>
      <c r="CY12">
        <v>7</v>
      </c>
      <c r="CZ12" t="s">
        <v>131</v>
      </c>
      <c r="DA12">
        <v>639</v>
      </c>
      <c r="DB12">
        <v>0</v>
      </c>
      <c r="DC12" t="s">
        <v>132</v>
      </c>
      <c r="DD12" t="s">
        <v>133</v>
      </c>
      <c r="DG12">
        <v>1117357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1</v>
      </c>
      <c r="DR12">
        <v>0</v>
      </c>
      <c r="DS12">
        <v>1</v>
      </c>
    </row>
    <row r="13" spans="1:123" x14ac:dyDescent="0.25">
      <c r="A13" t="str">
        <f>"06/01/2024 18:15:36.123"</f>
        <v>06/01/2024 18:15:36.123</v>
      </c>
      <c r="C13" t="str">
        <f>"FFD193C0"</f>
        <v>FFD193C0</v>
      </c>
      <c r="D13" t="s">
        <v>136</v>
      </c>
      <c r="E13">
        <v>23</v>
      </c>
      <c r="F13">
        <v>1023</v>
      </c>
      <c r="G13" t="s">
        <v>124</v>
      </c>
      <c r="J13" t="s">
        <v>138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5"/>
        <v>18:15:35.594</v>
      </c>
      <c r="T13" t="str">
        <f t="shared" si="5"/>
        <v>18:15:35.594</v>
      </c>
      <c r="U13" t="str">
        <f t="shared" si="1"/>
        <v>A813A7</v>
      </c>
      <c r="V13">
        <v>0</v>
      </c>
      <c r="W13">
        <v>0</v>
      </c>
      <c r="X13">
        <v>2</v>
      </c>
      <c r="Y13">
        <v>0</v>
      </c>
      <c r="AA13">
        <v>1</v>
      </c>
      <c r="AB13">
        <v>9</v>
      </c>
      <c r="AC13">
        <v>0</v>
      </c>
      <c r="AD13">
        <v>0</v>
      </c>
      <c r="AF13" t="s">
        <v>126</v>
      </c>
      <c r="AG13">
        <v>0</v>
      </c>
      <c r="AH13">
        <v>0</v>
      </c>
      <c r="AJ13">
        <v>0</v>
      </c>
      <c r="AK13" t="s">
        <v>142</v>
      </c>
      <c r="AL13">
        <v>18.456602</v>
      </c>
      <c r="AM13" t="s">
        <v>143</v>
      </c>
      <c r="AN13">
        <v>-66.100144</v>
      </c>
      <c r="AO13">
        <v>25</v>
      </c>
      <c r="AP13">
        <v>0</v>
      </c>
      <c r="AQ13" t="s">
        <v>129</v>
      </c>
      <c r="AR13">
        <v>57</v>
      </c>
      <c r="AS13">
        <v>5</v>
      </c>
      <c r="AT13">
        <v>256</v>
      </c>
      <c r="BB13" t="str">
        <f t="shared" si="2"/>
        <v>4732</v>
      </c>
      <c r="BC13">
        <v>1</v>
      </c>
      <c r="BJ13">
        <v>-100</v>
      </c>
      <c r="BK13">
        <v>-100</v>
      </c>
      <c r="CE13" t="str">
        <f>"18:15:35.683"</f>
        <v>18:15:35.683</v>
      </c>
      <c r="CF13">
        <v>682878051</v>
      </c>
      <c r="CS13">
        <v>2</v>
      </c>
      <c r="CT13">
        <v>0</v>
      </c>
      <c r="CU13">
        <v>0</v>
      </c>
      <c r="CV13">
        <v>0</v>
      </c>
      <c r="CW13">
        <v>0</v>
      </c>
      <c r="CX13">
        <v>6</v>
      </c>
      <c r="CY13">
        <v>7</v>
      </c>
      <c r="CZ13" t="s">
        <v>131</v>
      </c>
      <c r="DA13">
        <v>639</v>
      </c>
      <c r="DB13">
        <v>0</v>
      </c>
      <c r="DC13" t="s">
        <v>132</v>
      </c>
      <c r="DD13" t="s">
        <v>133</v>
      </c>
      <c r="DG13">
        <v>1117357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1</v>
      </c>
      <c r="DR13">
        <v>0</v>
      </c>
      <c r="DS13">
        <v>1</v>
      </c>
    </row>
    <row r="14" spans="1:123" x14ac:dyDescent="0.25">
      <c r="A14" t="str">
        <f>"06/01/2024 18:15:46.871"</f>
        <v>06/01/2024 18:15:46.871</v>
      </c>
      <c r="C14" t="str">
        <f t="shared" ref="C14:C29" si="6">"FFD5D3C0"</f>
        <v>FFD5D3C0</v>
      </c>
      <c r="D14" t="s">
        <v>123</v>
      </c>
      <c r="E14">
        <v>7</v>
      </c>
      <c r="H14">
        <v>175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ref="S14:T17" si="7">"18:15:46.398"</f>
        <v>18:15:46.398</v>
      </c>
      <c r="T14" t="str">
        <f t="shared" si="7"/>
        <v>18:15:46.398</v>
      </c>
      <c r="U14" t="str">
        <f t="shared" si="1"/>
        <v>A813A7</v>
      </c>
      <c r="V14">
        <v>0</v>
      </c>
      <c r="W14">
        <v>0</v>
      </c>
      <c r="X14">
        <v>2</v>
      </c>
      <c r="Y14">
        <v>0</v>
      </c>
      <c r="AA14">
        <v>1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3</v>
      </c>
      <c r="AI14">
        <v>2</v>
      </c>
      <c r="AJ14">
        <v>0</v>
      </c>
      <c r="AK14" t="s">
        <v>144</v>
      </c>
      <c r="AL14">
        <v>18.456945000000001</v>
      </c>
      <c r="AM14" t="s">
        <v>145</v>
      </c>
      <c r="AN14">
        <v>-66.096990000000005</v>
      </c>
      <c r="AO14">
        <v>25</v>
      </c>
      <c r="AP14">
        <v>0</v>
      </c>
      <c r="AQ14" t="s">
        <v>129</v>
      </c>
      <c r="AR14">
        <v>61</v>
      </c>
      <c r="AS14">
        <v>10</v>
      </c>
      <c r="AT14">
        <v>576</v>
      </c>
      <c r="BB14" t="str">
        <f t="shared" si="2"/>
        <v>4732</v>
      </c>
      <c r="BC14">
        <v>1</v>
      </c>
      <c r="BE14">
        <v>1</v>
      </c>
      <c r="BJ14">
        <v>-75</v>
      </c>
      <c r="BK14">
        <v>-75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"18:15:46.569"</f>
        <v>18:15:46.569</v>
      </c>
      <c r="CF14">
        <v>568628003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5</v>
      </c>
      <c r="CY14">
        <v>7</v>
      </c>
      <c r="CZ14" t="s">
        <v>131</v>
      </c>
      <c r="DA14">
        <v>639</v>
      </c>
      <c r="DB14">
        <v>0</v>
      </c>
      <c r="DC14" t="s">
        <v>132</v>
      </c>
      <c r="DD14" t="s">
        <v>133</v>
      </c>
      <c r="DG14">
        <v>1118372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0</v>
      </c>
    </row>
    <row r="15" spans="1:123" x14ac:dyDescent="0.25">
      <c r="A15" t="str">
        <f>"06/01/2024 18:15:46.871"</f>
        <v>06/01/2024 18:15:46.871</v>
      </c>
      <c r="C15" t="str">
        <f t="shared" si="6"/>
        <v>FFD5D3C0</v>
      </c>
      <c r="D15" t="s">
        <v>134</v>
      </c>
      <c r="E15">
        <v>37</v>
      </c>
      <c r="H15">
        <v>124</v>
      </c>
      <c r="I15" t="s">
        <v>124</v>
      </c>
      <c r="J15" t="s">
        <v>135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7"/>
        <v>18:15:46.398</v>
      </c>
      <c r="T15" t="str">
        <f t="shared" si="7"/>
        <v>18:15:46.398</v>
      </c>
      <c r="U15" t="str">
        <f t="shared" si="1"/>
        <v>A813A7</v>
      </c>
      <c r="V15">
        <v>0</v>
      </c>
      <c r="W15">
        <v>0</v>
      </c>
      <c r="X15">
        <v>2</v>
      </c>
      <c r="Y15">
        <v>0</v>
      </c>
      <c r="AA15">
        <v>1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3</v>
      </c>
      <c r="AI15">
        <v>2</v>
      </c>
      <c r="AJ15">
        <v>0</v>
      </c>
      <c r="AK15" t="s">
        <v>144</v>
      </c>
      <c r="AL15">
        <v>18.456945000000001</v>
      </c>
      <c r="AM15" t="s">
        <v>145</v>
      </c>
      <c r="AN15">
        <v>-66.096990000000005</v>
      </c>
      <c r="AO15">
        <v>25</v>
      </c>
      <c r="AP15">
        <v>0</v>
      </c>
      <c r="AQ15" t="s">
        <v>129</v>
      </c>
      <c r="AR15">
        <v>61</v>
      </c>
      <c r="AS15">
        <v>10</v>
      </c>
      <c r="AT15">
        <v>576</v>
      </c>
      <c r="BB15" t="str">
        <f t="shared" si="2"/>
        <v>4732</v>
      </c>
      <c r="BC15">
        <v>1</v>
      </c>
      <c r="BE15">
        <v>1</v>
      </c>
      <c r="BJ15">
        <v>-75</v>
      </c>
      <c r="BK15">
        <v>-75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"18:15:46.569"</f>
        <v>18:15:46.569</v>
      </c>
      <c r="CF15">
        <v>568628003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5</v>
      </c>
      <c r="CY15">
        <v>7</v>
      </c>
      <c r="CZ15" t="s">
        <v>131</v>
      </c>
      <c r="DA15">
        <v>639</v>
      </c>
      <c r="DB15">
        <v>0</v>
      </c>
      <c r="DC15" t="s">
        <v>132</v>
      </c>
      <c r="DD15" t="s">
        <v>133</v>
      </c>
      <c r="DG15">
        <v>1118372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0</v>
      </c>
    </row>
    <row r="16" spans="1:123" x14ac:dyDescent="0.25">
      <c r="A16" t="str">
        <f>"06/01/2024 18:15:46.871"</f>
        <v>06/01/2024 18:15:46.871</v>
      </c>
      <c r="C16" t="str">
        <f t="shared" si="6"/>
        <v>FFD5D3C0</v>
      </c>
      <c r="D16" t="s">
        <v>136</v>
      </c>
      <c r="E16">
        <v>7</v>
      </c>
      <c r="F16">
        <v>1007</v>
      </c>
      <c r="G16" t="s">
        <v>137</v>
      </c>
      <c r="J16" t="s">
        <v>138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7"/>
        <v>18:15:46.398</v>
      </c>
      <c r="T16" t="str">
        <f t="shared" si="7"/>
        <v>18:15:46.398</v>
      </c>
      <c r="U16" t="str">
        <f t="shared" si="1"/>
        <v>A813A7</v>
      </c>
      <c r="V16">
        <v>0</v>
      </c>
      <c r="W16">
        <v>0</v>
      </c>
      <c r="X16">
        <v>2</v>
      </c>
      <c r="Y16">
        <v>0</v>
      </c>
      <c r="AA16">
        <v>1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3</v>
      </c>
      <c r="AI16">
        <v>2</v>
      </c>
      <c r="AJ16">
        <v>0</v>
      </c>
      <c r="AK16" t="s">
        <v>144</v>
      </c>
      <c r="AL16">
        <v>18.456945000000001</v>
      </c>
      <c r="AM16" t="s">
        <v>145</v>
      </c>
      <c r="AN16">
        <v>-66.096990000000005</v>
      </c>
      <c r="AO16">
        <v>25</v>
      </c>
      <c r="AP16">
        <v>0</v>
      </c>
      <c r="AQ16" t="s">
        <v>129</v>
      </c>
      <c r="AR16">
        <v>61</v>
      </c>
      <c r="AS16">
        <v>10</v>
      </c>
      <c r="AT16">
        <v>576</v>
      </c>
      <c r="BB16" t="str">
        <f t="shared" si="2"/>
        <v>4732</v>
      </c>
      <c r="BC16">
        <v>1</v>
      </c>
      <c r="BE16">
        <v>1</v>
      </c>
      <c r="BJ16">
        <v>-75</v>
      </c>
      <c r="BK16">
        <v>-75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"18:15:46.569"</f>
        <v>18:15:46.569</v>
      </c>
      <c r="CF16">
        <v>568628003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5</v>
      </c>
      <c r="CY16">
        <v>7</v>
      </c>
      <c r="CZ16" t="s">
        <v>131</v>
      </c>
      <c r="DA16">
        <v>639</v>
      </c>
      <c r="DB16">
        <v>0</v>
      </c>
      <c r="DC16" t="s">
        <v>132</v>
      </c>
      <c r="DD16" t="s">
        <v>133</v>
      </c>
      <c r="DG16">
        <v>1118372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0</v>
      </c>
    </row>
    <row r="17" spans="1:123" x14ac:dyDescent="0.25">
      <c r="A17" t="str">
        <f>"06/01/2024 18:15:46.871"</f>
        <v>06/01/2024 18:15:46.871</v>
      </c>
      <c r="C17" t="str">
        <f t="shared" si="6"/>
        <v>FFD5D3C0</v>
      </c>
      <c r="D17" t="s">
        <v>136</v>
      </c>
      <c r="E17">
        <v>23</v>
      </c>
      <c r="F17">
        <v>1023</v>
      </c>
      <c r="G17" t="s">
        <v>124</v>
      </c>
      <c r="J17" t="s">
        <v>138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si="7"/>
        <v>18:15:46.398</v>
      </c>
      <c r="T17" t="str">
        <f t="shared" si="7"/>
        <v>18:15:46.398</v>
      </c>
      <c r="U17" t="str">
        <f t="shared" si="1"/>
        <v>A813A7</v>
      </c>
      <c r="V17">
        <v>0</v>
      </c>
      <c r="W17">
        <v>0</v>
      </c>
      <c r="X17">
        <v>2</v>
      </c>
      <c r="Y17">
        <v>0</v>
      </c>
      <c r="AA17">
        <v>1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3</v>
      </c>
      <c r="AI17">
        <v>2</v>
      </c>
      <c r="AJ17">
        <v>0</v>
      </c>
      <c r="AK17" t="s">
        <v>144</v>
      </c>
      <c r="AL17">
        <v>18.456945000000001</v>
      </c>
      <c r="AM17" t="s">
        <v>145</v>
      </c>
      <c r="AN17">
        <v>-66.096990000000005</v>
      </c>
      <c r="AO17">
        <v>25</v>
      </c>
      <c r="AP17">
        <v>0</v>
      </c>
      <c r="AQ17" t="s">
        <v>129</v>
      </c>
      <c r="AR17">
        <v>61</v>
      </c>
      <c r="AS17">
        <v>10</v>
      </c>
      <c r="AT17">
        <v>576</v>
      </c>
      <c r="BB17" t="str">
        <f t="shared" si="2"/>
        <v>4732</v>
      </c>
      <c r="BC17">
        <v>1</v>
      </c>
      <c r="BE17">
        <v>1</v>
      </c>
      <c r="BJ17">
        <v>-75</v>
      </c>
      <c r="BK17">
        <v>-75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"18:15:46.569"</f>
        <v>18:15:46.569</v>
      </c>
      <c r="CF17">
        <v>568628003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639</v>
      </c>
      <c r="DB17">
        <v>0</v>
      </c>
      <c r="DC17" t="s">
        <v>132</v>
      </c>
      <c r="DD17" t="s">
        <v>133</v>
      </c>
      <c r="DG17">
        <v>1118372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0</v>
      </c>
      <c r="DS17">
        <v>0</v>
      </c>
    </row>
    <row r="18" spans="1:123" x14ac:dyDescent="0.25">
      <c r="A18" t="str">
        <f>"06/01/2024 18:15:49.496"</f>
        <v>06/01/2024 18:15:49.496</v>
      </c>
      <c r="C18" t="str">
        <f t="shared" si="6"/>
        <v>FFD5D3C0</v>
      </c>
      <c r="D18" t="s">
        <v>123</v>
      </c>
      <c r="E18">
        <v>7</v>
      </c>
      <c r="H18">
        <v>175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ref="S18:T21" si="8">"18:15:48.594"</f>
        <v>18:15:48.594</v>
      </c>
      <c r="T18" t="str">
        <f t="shared" si="8"/>
        <v>18:15:48.594</v>
      </c>
      <c r="U18" t="str">
        <f t="shared" si="1"/>
        <v>A813A7</v>
      </c>
      <c r="V18">
        <v>0</v>
      </c>
      <c r="W18">
        <v>0</v>
      </c>
      <c r="X18">
        <v>2</v>
      </c>
      <c r="Y18">
        <v>0</v>
      </c>
      <c r="AA18">
        <v>1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3</v>
      </c>
      <c r="AI18">
        <v>2</v>
      </c>
      <c r="AJ18">
        <v>0</v>
      </c>
      <c r="AK18" t="s">
        <v>146</v>
      </c>
      <c r="AL18">
        <v>18.457052999999998</v>
      </c>
      <c r="AM18" t="s">
        <v>147</v>
      </c>
      <c r="AN18">
        <v>-66.096345999999997</v>
      </c>
      <c r="AO18">
        <v>25</v>
      </c>
      <c r="AP18">
        <v>0</v>
      </c>
      <c r="AQ18" t="s">
        <v>129</v>
      </c>
      <c r="AR18">
        <v>61</v>
      </c>
      <c r="AS18">
        <v>10</v>
      </c>
      <c r="AT18">
        <v>576</v>
      </c>
      <c r="BB18" t="str">
        <f t="shared" si="2"/>
        <v>4732</v>
      </c>
      <c r="BC18">
        <v>1</v>
      </c>
      <c r="BE18">
        <v>1</v>
      </c>
      <c r="BJ18">
        <v>-75</v>
      </c>
      <c r="BK18">
        <v>-75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"18:15:48.780"</f>
        <v>18:15:48.780</v>
      </c>
      <c r="CF18">
        <v>779628087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6</v>
      </c>
      <c r="CY18">
        <v>7</v>
      </c>
      <c r="CZ18" t="s">
        <v>131</v>
      </c>
      <c r="DA18">
        <v>639</v>
      </c>
      <c r="DB18">
        <v>0</v>
      </c>
      <c r="DC18" t="s">
        <v>132</v>
      </c>
      <c r="DD18" t="s">
        <v>133</v>
      </c>
      <c r="DG18">
        <v>1118560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0</v>
      </c>
    </row>
    <row r="19" spans="1:123" x14ac:dyDescent="0.25">
      <c r="A19" t="str">
        <f>"06/01/2024 18:15:49.496"</f>
        <v>06/01/2024 18:15:49.496</v>
      </c>
      <c r="C19" t="str">
        <f t="shared" si="6"/>
        <v>FFD5D3C0</v>
      </c>
      <c r="D19" t="s">
        <v>134</v>
      </c>
      <c r="E19">
        <v>37</v>
      </c>
      <c r="H19">
        <v>124</v>
      </c>
      <c r="I19" t="s">
        <v>124</v>
      </c>
      <c r="J19" t="s">
        <v>135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8"/>
        <v>18:15:48.594</v>
      </c>
      <c r="T19" t="str">
        <f t="shared" si="8"/>
        <v>18:15:48.594</v>
      </c>
      <c r="U19" t="str">
        <f t="shared" si="1"/>
        <v>A813A7</v>
      </c>
      <c r="V19">
        <v>0</v>
      </c>
      <c r="W19">
        <v>0</v>
      </c>
      <c r="X19">
        <v>2</v>
      </c>
      <c r="Y19">
        <v>0</v>
      </c>
      <c r="AA19">
        <v>1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3</v>
      </c>
      <c r="AI19">
        <v>2</v>
      </c>
      <c r="AJ19">
        <v>0</v>
      </c>
      <c r="AK19" t="s">
        <v>146</v>
      </c>
      <c r="AL19">
        <v>18.457052999999998</v>
      </c>
      <c r="AM19" t="s">
        <v>147</v>
      </c>
      <c r="AN19">
        <v>-66.096345999999997</v>
      </c>
      <c r="AO19">
        <v>25</v>
      </c>
      <c r="AP19">
        <v>0</v>
      </c>
      <c r="AQ19" t="s">
        <v>129</v>
      </c>
      <c r="AR19">
        <v>61</v>
      </c>
      <c r="AS19">
        <v>10</v>
      </c>
      <c r="AT19">
        <v>576</v>
      </c>
      <c r="BB19" t="str">
        <f t="shared" si="2"/>
        <v>4732</v>
      </c>
      <c r="BC19">
        <v>1</v>
      </c>
      <c r="BE19">
        <v>1</v>
      </c>
      <c r="BJ19">
        <v>-75</v>
      </c>
      <c r="BK19">
        <v>-75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"18:15:48.780"</f>
        <v>18:15:48.780</v>
      </c>
      <c r="CF19">
        <v>779628087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6</v>
      </c>
      <c r="CY19">
        <v>7</v>
      </c>
      <c r="CZ19" t="s">
        <v>131</v>
      </c>
      <c r="DA19">
        <v>639</v>
      </c>
      <c r="DB19">
        <v>0</v>
      </c>
      <c r="DC19" t="s">
        <v>132</v>
      </c>
      <c r="DD19" t="s">
        <v>133</v>
      </c>
      <c r="DG19">
        <v>1118560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0</v>
      </c>
    </row>
    <row r="20" spans="1:123" x14ac:dyDescent="0.25">
      <c r="A20" t="str">
        <f>"06/01/2024 18:15:49.496"</f>
        <v>06/01/2024 18:15:49.496</v>
      </c>
      <c r="C20" t="str">
        <f t="shared" si="6"/>
        <v>FFD5D3C0</v>
      </c>
      <c r="D20" t="s">
        <v>136</v>
      </c>
      <c r="E20">
        <v>7</v>
      </c>
      <c r="F20">
        <v>1007</v>
      </c>
      <c r="G20" t="s">
        <v>137</v>
      </c>
      <c r="J20" t="s">
        <v>138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si="8"/>
        <v>18:15:48.594</v>
      </c>
      <c r="T20" t="str">
        <f t="shared" si="8"/>
        <v>18:15:48.594</v>
      </c>
      <c r="U20" t="str">
        <f t="shared" si="1"/>
        <v>A813A7</v>
      </c>
      <c r="V20">
        <v>0</v>
      </c>
      <c r="W20">
        <v>0</v>
      </c>
      <c r="X20">
        <v>2</v>
      </c>
      <c r="Y20">
        <v>0</v>
      </c>
      <c r="AA20">
        <v>1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3</v>
      </c>
      <c r="AI20">
        <v>2</v>
      </c>
      <c r="AJ20">
        <v>0</v>
      </c>
      <c r="AK20" t="s">
        <v>146</v>
      </c>
      <c r="AL20">
        <v>18.457052999999998</v>
      </c>
      <c r="AM20" t="s">
        <v>147</v>
      </c>
      <c r="AN20">
        <v>-66.096345999999997</v>
      </c>
      <c r="AO20">
        <v>25</v>
      </c>
      <c r="AP20">
        <v>0</v>
      </c>
      <c r="AQ20" t="s">
        <v>129</v>
      </c>
      <c r="AR20">
        <v>61</v>
      </c>
      <c r="AS20">
        <v>10</v>
      </c>
      <c r="AT20">
        <v>576</v>
      </c>
      <c r="BB20" t="str">
        <f t="shared" si="2"/>
        <v>4732</v>
      </c>
      <c r="BC20">
        <v>1</v>
      </c>
      <c r="BE20">
        <v>1</v>
      </c>
      <c r="BJ20">
        <v>-75</v>
      </c>
      <c r="BK20">
        <v>-75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"18:15:48.780"</f>
        <v>18:15:48.780</v>
      </c>
      <c r="CF20">
        <v>779628087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6</v>
      </c>
      <c r="CY20">
        <v>7</v>
      </c>
      <c r="CZ20" t="s">
        <v>131</v>
      </c>
      <c r="DA20">
        <v>639</v>
      </c>
      <c r="DB20">
        <v>0</v>
      </c>
      <c r="DC20" t="s">
        <v>132</v>
      </c>
      <c r="DD20" t="s">
        <v>133</v>
      </c>
      <c r="DG20">
        <v>1118560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0</v>
      </c>
      <c r="DS20">
        <v>0</v>
      </c>
    </row>
    <row r="21" spans="1:123" x14ac:dyDescent="0.25">
      <c r="A21" t="str">
        <f>"06/01/2024 18:15:49.496"</f>
        <v>06/01/2024 18:15:49.496</v>
      </c>
      <c r="C21" t="str">
        <f t="shared" si="6"/>
        <v>FFD5D3C0</v>
      </c>
      <c r="D21" t="s">
        <v>136</v>
      </c>
      <c r="E21">
        <v>23</v>
      </c>
      <c r="F21">
        <v>1023</v>
      </c>
      <c r="G21" t="s">
        <v>124</v>
      </c>
      <c r="J21" t="s">
        <v>138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8"/>
        <v>18:15:48.594</v>
      </c>
      <c r="T21" t="str">
        <f t="shared" si="8"/>
        <v>18:15:48.594</v>
      </c>
      <c r="U21" t="str">
        <f t="shared" si="1"/>
        <v>A813A7</v>
      </c>
      <c r="V21">
        <v>0</v>
      </c>
      <c r="W21">
        <v>0</v>
      </c>
      <c r="X21">
        <v>2</v>
      </c>
      <c r="Y21">
        <v>0</v>
      </c>
      <c r="AA21">
        <v>1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3</v>
      </c>
      <c r="AI21">
        <v>2</v>
      </c>
      <c r="AJ21">
        <v>0</v>
      </c>
      <c r="AK21" t="s">
        <v>146</v>
      </c>
      <c r="AL21">
        <v>18.457052999999998</v>
      </c>
      <c r="AM21" t="s">
        <v>147</v>
      </c>
      <c r="AN21">
        <v>-66.096345999999997</v>
      </c>
      <c r="AO21">
        <v>25</v>
      </c>
      <c r="AP21">
        <v>0</v>
      </c>
      <c r="AQ21" t="s">
        <v>129</v>
      </c>
      <c r="AR21">
        <v>61</v>
      </c>
      <c r="AS21">
        <v>10</v>
      </c>
      <c r="AT21">
        <v>576</v>
      </c>
      <c r="BB21" t="str">
        <f t="shared" si="2"/>
        <v>4732</v>
      </c>
      <c r="BC21">
        <v>1</v>
      </c>
      <c r="BE21">
        <v>1</v>
      </c>
      <c r="BJ21">
        <v>-75</v>
      </c>
      <c r="BK21">
        <v>-75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"18:15:48.780"</f>
        <v>18:15:48.780</v>
      </c>
      <c r="CF21">
        <v>779628087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6</v>
      </c>
      <c r="CY21">
        <v>7</v>
      </c>
      <c r="CZ21" t="s">
        <v>131</v>
      </c>
      <c r="DA21">
        <v>639</v>
      </c>
      <c r="DB21">
        <v>0</v>
      </c>
      <c r="DC21" t="s">
        <v>132</v>
      </c>
      <c r="DD21" t="s">
        <v>133</v>
      </c>
      <c r="DG21">
        <v>1118560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0</v>
      </c>
    </row>
    <row r="22" spans="1:123" x14ac:dyDescent="0.25">
      <c r="A22" t="str">
        <f>"06/01/2024 18:15:50.527"</f>
        <v>06/01/2024 18:15:50.527</v>
      </c>
      <c r="C22" t="str">
        <f t="shared" si="6"/>
        <v>FFD5D3C0</v>
      </c>
      <c r="D22" t="s">
        <v>136</v>
      </c>
      <c r="E22">
        <v>23</v>
      </c>
      <c r="F22">
        <v>1023</v>
      </c>
      <c r="G22" t="s">
        <v>124</v>
      </c>
      <c r="J22" t="s">
        <v>138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ref="S22:T25" si="9">"18:15:50.000"</f>
        <v>18:15:50.000</v>
      </c>
      <c r="T22" t="str">
        <f t="shared" si="9"/>
        <v>18:15:50.000</v>
      </c>
      <c r="U22" t="str">
        <f t="shared" si="1"/>
        <v>A813A7</v>
      </c>
      <c r="V22">
        <v>0</v>
      </c>
      <c r="W22">
        <v>0</v>
      </c>
      <c r="X22">
        <v>2</v>
      </c>
      <c r="Y22">
        <v>0</v>
      </c>
      <c r="AA22">
        <v>1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3</v>
      </c>
      <c r="AI22">
        <v>2</v>
      </c>
      <c r="AJ22">
        <v>0</v>
      </c>
      <c r="AK22" t="s">
        <v>148</v>
      </c>
      <c r="AL22">
        <v>18.457096</v>
      </c>
      <c r="AM22" t="s">
        <v>149</v>
      </c>
      <c r="AN22">
        <v>-66.095917</v>
      </c>
      <c r="AO22">
        <v>25</v>
      </c>
      <c r="AP22">
        <v>0</v>
      </c>
      <c r="AQ22" t="s">
        <v>129</v>
      </c>
      <c r="AR22">
        <v>61</v>
      </c>
      <c r="AS22">
        <v>8</v>
      </c>
      <c r="AT22">
        <v>576</v>
      </c>
      <c r="BB22" t="str">
        <f t="shared" si="2"/>
        <v>4732</v>
      </c>
      <c r="BC22">
        <v>1</v>
      </c>
      <c r="BE22">
        <v>1</v>
      </c>
      <c r="BJ22">
        <v>-25</v>
      </c>
      <c r="BK22">
        <v>-25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"18:15:50.199"</f>
        <v>18:15:50.199</v>
      </c>
      <c r="CF22">
        <v>198627996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6</v>
      </c>
      <c r="CY22">
        <v>7</v>
      </c>
      <c r="CZ22" t="s">
        <v>131</v>
      </c>
      <c r="DA22">
        <v>639</v>
      </c>
      <c r="DB22">
        <v>0</v>
      </c>
      <c r="DC22" t="s">
        <v>132</v>
      </c>
      <c r="DD22" t="s">
        <v>133</v>
      </c>
      <c r="DG22">
        <v>1118706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0</v>
      </c>
      <c r="DS22">
        <v>0</v>
      </c>
    </row>
    <row r="23" spans="1:123" x14ac:dyDescent="0.25">
      <c r="A23" t="str">
        <f>"06/01/2024 18:15:50.527"</f>
        <v>06/01/2024 18:15:50.527</v>
      </c>
      <c r="C23" t="str">
        <f t="shared" si="6"/>
        <v>FFD5D3C0</v>
      </c>
      <c r="D23" t="s">
        <v>123</v>
      </c>
      <c r="E23">
        <v>7</v>
      </c>
      <c r="H23">
        <v>175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9"/>
        <v>18:15:50.000</v>
      </c>
      <c r="T23" t="str">
        <f t="shared" si="9"/>
        <v>18:15:50.000</v>
      </c>
      <c r="U23" t="str">
        <f t="shared" si="1"/>
        <v>A813A7</v>
      </c>
      <c r="V23">
        <v>0</v>
      </c>
      <c r="W23">
        <v>0</v>
      </c>
      <c r="X23">
        <v>2</v>
      </c>
      <c r="Y23">
        <v>0</v>
      </c>
      <c r="AA23">
        <v>1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3</v>
      </c>
      <c r="AI23">
        <v>2</v>
      </c>
      <c r="AJ23">
        <v>0</v>
      </c>
      <c r="AK23" t="s">
        <v>148</v>
      </c>
      <c r="AL23">
        <v>18.457096</v>
      </c>
      <c r="AM23" t="s">
        <v>149</v>
      </c>
      <c r="AN23">
        <v>-66.095917</v>
      </c>
      <c r="AO23">
        <v>25</v>
      </c>
      <c r="AP23">
        <v>0</v>
      </c>
      <c r="AQ23" t="s">
        <v>129</v>
      </c>
      <c r="AR23">
        <v>61</v>
      </c>
      <c r="AS23">
        <v>8</v>
      </c>
      <c r="AT23">
        <v>576</v>
      </c>
      <c r="BB23" t="str">
        <f t="shared" si="2"/>
        <v>4732</v>
      </c>
      <c r="BC23">
        <v>1</v>
      </c>
      <c r="BE23">
        <v>1</v>
      </c>
      <c r="BJ23">
        <v>-25</v>
      </c>
      <c r="BK23">
        <v>-25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"18:15:50.199"</f>
        <v>18:15:50.199</v>
      </c>
      <c r="CF23">
        <v>198627996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6</v>
      </c>
      <c r="CY23">
        <v>7</v>
      </c>
      <c r="CZ23" t="s">
        <v>131</v>
      </c>
      <c r="DA23">
        <v>639</v>
      </c>
      <c r="DB23">
        <v>0</v>
      </c>
      <c r="DC23" t="s">
        <v>132</v>
      </c>
      <c r="DD23" t="s">
        <v>133</v>
      </c>
      <c r="DG23">
        <v>1118706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</row>
    <row r="24" spans="1:123" x14ac:dyDescent="0.25">
      <c r="A24" t="str">
        <f>"06/01/2024 18:15:50.527"</f>
        <v>06/01/2024 18:15:50.527</v>
      </c>
      <c r="C24" t="str">
        <f t="shared" si="6"/>
        <v>FFD5D3C0</v>
      </c>
      <c r="D24" t="s">
        <v>134</v>
      </c>
      <c r="E24">
        <v>37</v>
      </c>
      <c r="H24">
        <v>124</v>
      </c>
      <c r="I24" t="s">
        <v>124</v>
      </c>
      <c r="J24" t="s">
        <v>135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9"/>
        <v>18:15:50.000</v>
      </c>
      <c r="T24" t="str">
        <f t="shared" si="9"/>
        <v>18:15:50.000</v>
      </c>
      <c r="U24" t="str">
        <f t="shared" si="1"/>
        <v>A813A7</v>
      </c>
      <c r="V24">
        <v>0</v>
      </c>
      <c r="W24">
        <v>0</v>
      </c>
      <c r="X24">
        <v>2</v>
      </c>
      <c r="Y24">
        <v>0</v>
      </c>
      <c r="AA24">
        <v>1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3</v>
      </c>
      <c r="AI24">
        <v>2</v>
      </c>
      <c r="AJ24">
        <v>0</v>
      </c>
      <c r="AK24" t="s">
        <v>148</v>
      </c>
      <c r="AL24">
        <v>18.457096</v>
      </c>
      <c r="AM24" t="s">
        <v>149</v>
      </c>
      <c r="AN24">
        <v>-66.095917</v>
      </c>
      <c r="AO24">
        <v>25</v>
      </c>
      <c r="AP24">
        <v>0</v>
      </c>
      <c r="AQ24" t="s">
        <v>129</v>
      </c>
      <c r="AR24">
        <v>61</v>
      </c>
      <c r="AS24">
        <v>8</v>
      </c>
      <c r="AT24">
        <v>576</v>
      </c>
      <c r="BB24" t="str">
        <f t="shared" si="2"/>
        <v>4732</v>
      </c>
      <c r="BC24">
        <v>1</v>
      </c>
      <c r="BE24">
        <v>1</v>
      </c>
      <c r="BJ24">
        <v>-25</v>
      </c>
      <c r="BK24">
        <v>-25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"18:15:50.199"</f>
        <v>18:15:50.199</v>
      </c>
      <c r="CF24">
        <v>198627996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6</v>
      </c>
      <c r="CY24">
        <v>7</v>
      </c>
      <c r="CZ24" t="s">
        <v>131</v>
      </c>
      <c r="DA24">
        <v>639</v>
      </c>
      <c r="DB24">
        <v>0</v>
      </c>
      <c r="DC24" t="s">
        <v>132</v>
      </c>
      <c r="DD24" t="s">
        <v>133</v>
      </c>
      <c r="DG24">
        <v>1118706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0</v>
      </c>
      <c r="DR24">
        <v>0</v>
      </c>
      <c r="DS24">
        <v>0</v>
      </c>
    </row>
    <row r="25" spans="1:123" x14ac:dyDescent="0.25">
      <c r="A25" t="str">
        <f>"06/01/2024 18:15:50.527"</f>
        <v>06/01/2024 18:15:50.527</v>
      </c>
      <c r="C25" t="str">
        <f t="shared" si="6"/>
        <v>FFD5D3C0</v>
      </c>
      <c r="D25" t="s">
        <v>136</v>
      </c>
      <c r="E25">
        <v>7</v>
      </c>
      <c r="F25">
        <v>1007</v>
      </c>
      <c r="G25" t="s">
        <v>137</v>
      </c>
      <c r="J25" t="s">
        <v>138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9"/>
        <v>18:15:50.000</v>
      </c>
      <c r="T25" t="str">
        <f t="shared" si="9"/>
        <v>18:15:50.000</v>
      </c>
      <c r="U25" t="str">
        <f t="shared" si="1"/>
        <v>A813A7</v>
      </c>
      <c r="V25">
        <v>0</v>
      </c>
      <c r="W25">
        <v>0</v>
      </c>
      <c r="X25">
        <v>2</v>
      </c>
      <c r="Y25">
        <v>0</v>
      </c>
      <c r="AA25">
        <v>1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3</v>
      </c>
      <c r="AI25">
        <v>2</v>
      </c>
      <c r="AJ25">
        <v>0</v>
      </c>
      <c r="AK25" t="s">
        <v>148</v>
      </c>
      <c r="AL25">
        <v>18.457096</v>
      </c>
      <c r="AM25" t="s">
        <v>149</v>
      </c>
      <c r="AN25">
        <v>-66.095917</v>
      </c>
      <c r="AO25">
        <v>25</v>
      </c>
      <c r="AP25">
        <v>0</v>
      </c>
      <c r="AQ25" t="s">
        <v>129</v>
      </c>
      <c r="AR25">
        <v>61</v>
      </c>
      <c r="AS25">
        <v>8</v>
      </c>
      <c r="AT25">
        <v>576</v>
      </c>
      <c r="BB25" t="str">
        <f t="shared" si="2"/>
        <v>4732</v>
      </c>
      <c r="BC25">
        <v>1</v>
      </c>
      <c r="BE25">
        <v>1</v>
      </c>
      <c r="BJ25">
        <v>-25</v>
      </c>
      <c r="BK25">
        <v>-25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"18:15:50.199"</f>
        <v>18:15:50.199</v>
      </c>
      <c r="CF25">
        <v>198627996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131</v>
      </c>
      <c r="DA25">
        <v>639</v>
      </c>
      <c r="DB25">
        <v>0</v>
      </c>
      <c r="DC25" t="s">
        <v>132</v>
      </c>
      <c r="DD25" t="s">
        <v>133</v>
      </c>
      <c r="DG25">
        <v>1118706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0</v>
      </c>
    </row>
    <row r="26" spans="1:123" x14ac:dyDescent="0.25">
      <c r="A26" t="str">
        <f>"06/01/2024 18:15:49.871"</f>
        <v>06/01/2024 18:15:49.871</v>
      </c>
      <c r="C26" t="str">
        <f t="shared" si="6"/>
        <v>FFD5D3C0</v>
      </c>
      <c r="D26" t="s">
        <v>123</v>
      </c>
      <c r="E26">
        <v>7</v>
      </c>
      <c r="H26">
        <v>175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ref="S26:T29" si="10">"18:15:49.594"</f>
        <v>18:15:49.594</v>
      </c>
      <c r="T26" t="str">
        <f t="shared" si="10"/>
        <v>18:15:49.594</v>
      </c>
      <c r="U26" t="str">
        <f t="shared" si="1"/>
        <v>A813A7</v>
      </c>
      <c r="V26">
        <v>0</v>
      </c>
      <c r="W26">
        <v>0</v>
      </c>
      <c r="X26">
        <v>2</v>
      </c>
      <c r="Y26">
        <v>0</v>
      </c>
      <c r="AA26">
        <v>1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3</v>
      </c>
      <c r="AI26">
        <v>2</v>
      </c>
      <c r="AJ26">
        <v>0</v>
      </c>
      <c r="AK26" t="s">
        <v>148</v>
      </c>
      <c r="AL26">
        <v>18.457096</v>
      </c>
      <c r="AM26" t="s">
        <v>150</v>
      </c>
      <c r="AN26">
        <v>-66.096046000000001</v>
      </c>
      <c r="AO26">
        <v>25</v>
      </c>
      <c r="AP26">
        <v>0</v>
      </c>
      <c r="AQ26" t="s">
        <v>129</v>
      </c>
      <c r="AR26">
        <v>61</v>
      </c>
      <c r="AS26">
        <v>9</v>
      </c>
      <c r="AT26">
        <v>512</v>
      </c>
      <c r="BB26" t="str">
        <f t="shared" si="2"/>
        <v>4732</v>
      </c>
      <c r="BC26">
        <v>1</v>
      </c>
      <c r="BE26">
        <v>1</v>
      </c>
      <c r="BJ26">
        <v>-75</v>
      </c>
      <c r="BK26">
        <v>-75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"18:15:49.603"</f>
        <v>18:15:49.603</v>
      </c>
      <c r="CF26">
        <v>603378105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639</v>
      </c>
      <c r="DB26">
        <v>0</v>
      </c>
      <c r="DC26" t="s">
        <v>132</v>
      </c>
      <c r="DD26" t="s">
        <v>133</v>
      </c>
      <c r="DG26">
        <v>1118643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0</v>
      </c>
      <c r="DR26">
        <v>0</v>
      </c>
      <c r="DS26">
        <v>0</v>
      </c>
    </row>
    <row r="27" spans="1:123" x14ac:dyDescent="0.25">
      <c r="A27" t="str">
        <f>"06/01/2024 18:15:49.871"</f>
        <v>06/01/2024 18:15:49.871</v>
      </c>
      <c r="C27" t="str">
        <f t="shared" si="6"/>
        <v>FFD5D3C0</v>
      </c>
      <c r="D27" t="s">
        <v>134</v>
      </c>
      <c r="E27">
        <v>37</v>
      </c>
      <c r="H27">
        <v>124</v>
      </c>
      <c r="I27" t="s">
        <v>124</v>
      </c>
      <c r="J27" t="s">
        <v>135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10"/>
        <v>18:15:49.594</v>
      </c>
      <c r="T27" t="str">
        <f t="shared" si="10"/>
        <v>18:15:49.594</v>
      </c>
      <c r="U27" t="str">
        <f t="shared" si="1"/>
        <v>A813A7</v>
      </c>
      <c r="V27">
        <v>0</v>
      </c>
      <c r="W27">
        <v>0</v>
      </c>
      <c r="X27">
        <v>2</v>
      </c>
      <c r="Y27">
        <v>0</v>
      </c>
      <c r="AA27">
        <v>1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3</v>
      </c>
      <c r="AI27">
        <v>2</v>
      </c>
      <c r="AJ27">
        <v>0</v>
      </c>
      <c r="AK27" t="s">
        <v>148</v>
      </c>
      <c r="AL27">
        <v>18.457096</v>
      </c>
      <c r="AM27" t="s">
        <v>150</v>
      </c>
      <c r="AN27">
        <v>-66.096046000000001</v>
      </c>
      <c r="AO27">
        <v>25</v>
      </c>
      <c r="AP27">
        <v>0</v>
      </c>
      <c r="AQ27" t="s">
        <v>129</v>
      </c>
      <c r="AR27">
        <v>61</v>
      </c>
      <c r="AS27">
        <v>9</v>
      </c>
      <c r="AT27">
        <v>512</v>
      </c>
      <c r="BB27" t="str">
        <f t="shared" si="2"/>
        <v>4732</v>
      </c>
      <c r="BC27">
        <v>1</v>
      </c>
      <c r="BE27">
        <v>1</v>
      </c>
      <c r="BJ27">
        <v>-75</v>
      </c>
      <c r="BK27">
        <v>-75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"18:15:49.603"</f>
        <v>18:15:49.603</v>
      </c>
      <c r="CF27">
        <v>603378105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639</v>
      </c>
      <c r="DB27">
        <v>0</v>
      </c>
      <c r="DC27" t="s">
        <v>132</v>
      </c>
      <c r="DD27" t="s">
        <v>133</v>
      </c>
      <c r="DG27">
        <v>1118643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1</v>
      </c>
      <c r="DQ27">
        <v>0</v>
      </c>
      <c r="DR27">
        <v>0</v>
      </c>
      <c r="DS27">
        <v>0</v>
      </c>
    </row>
    <row r="28" spans="1:123" x14ac:dyDescent="0.25">
      <c r="A28" t="str">
        <f>"06/01/2024 18:15:49.871"</f>
        <v>06/01/2024 18:15:49.871</v>
      </c>
      <c r="C28" t="str">
        <f t="shared" si="6"/>
        <v>FFD5D3C0</v>
      </c>
      <c r="D28" t="s">
        <v>136</v>
      </c>
      <c r="E28">
        <v>7</v>
      </c>
      <c r="F28">
        <v>1007</v>
      </c>
      <c r="G28" t="s">
        <v>137</v>
      </c>
      <c r="J28" t="s">
        <v>138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10"/>
        <v>18:15:49.594</v>
      </c>
      <c r="T28" t="str">
        <f t="shared" si="10"/>
        <v>18:15:49.594</v>
      </c>
      <c r="U28" t="str">
        <f t="shared" si="1"/>
        <v>A813A7</v>
      </c>
      <c r="V28">
        <v>0</v>
      </c>
      <c r="W28">
        <v>0</v>
      </c>
      <c r="X28">
        <v>2</v>
      </c>
      <c r="Y28">
        <v>0</v>
      </c>
      <c r="AA28">
        <v>1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3</v>
      </c>
      <c r="AI28">
        <v>2</v>
      </c>
      <c r="AJ28">
        <v>0</v>
      </c>
      <c r="AK28" t="s">
        <v>148</v>
      </c>
      <c r="AL28">
        <v>18.457096</v>
      </c>
      <c r="AM28" t="s">
        <v>150</v>
      </c>
      <c r="AN28">
        <v>-66.096046000000001</v>
      </c>
      <c r="AO28">
        <v>25</v>
      </c>
      <c r="AP28">
        <v>0</v>
      </c>
      <c r="AQ28" t="s">
        <v>129</v>
      </c>
      <c r="AR28">
        <v>61</v>
      </c>
      <c r="AS28">
        <v>9</v>
      </c>
      <c r="AT28">
        <v>512</v>
      </c>
      <c r="BB28" t="str">
        <f t="shared" si="2"/>
        <v>4732</v>
      </c>
      <c r="BC28">
        <v>1</v>
      </c>
      <c r="BE28">
        <v>1</v>
      </c>
      <c r="BJ28">
        <v>-75</v>
      </c>
      <c r="BK28">
        <v>-75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"18:15:49.603"</f>
        <v>18:15:49.603</v>
      </c>
      <c r="CF28">
        <v>603378105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639</v>
      </c>
      <c r="DB28">
        <v>0</v>
      </c>
      <c r="DC28" t="s">
        <v>132</v>
      </c>
      <c r="DD28" t="s">
        <v>133</v>
      </c>
      <c r="DG28">
        <v>1118643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1</v>
      </c>
      <c r="DQ28">
        <v>0</v>
      </c>
      <c r="DR28">
        <v>0</v>
      </c>
      <c r="DS28">
        <v>0</v>
      </c>
    </row>
    <row r="29" spans="1:123" x14ac:dyDescent="0.25">
      <c r="A29" t="str">
        <f>"06/01/2024 18:15:49.871"</f>
        <v>06/01/2024 18:15:49.871</v>
      </c>
      <c r="C29" t="str">
        <f t="shared" si="6"/>
        <v>FFD5D3C0</v>
      </c>
      <c r="D29" t="s">
        <v>136</v>
      </c>
      <c r="E29">
        <v>23</v>
      </c>
      <c r="F29">
        <v>1023</v>
      </c>
      <c r="G29" t="s">
        <v>124</v>
      </c>
      <c r="J29" t="s">
        <v>138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10"/>
        <v>18:15:49.594</v>
      </c>
      <c r="T29" t="str">
        <f t="shared" si="10"/>
        <v>18:15:49.594</v>
      </c>
      <c r="U29" t="str">
        <f t="shared" si="1"/>
        <v>A813A7</v>
      </c>
      <c r="V29">
        <v>0</v>
      </c>
      <c r="W29">
        <v>0</v>
      </c>
      <c r="X29">
        <v>2</v>
      </c>
      <c r="Y29">
        <v>0</v>
      </c>
      <c r="AA29">
        <v>1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3</v>
      </c>
      <c r="AI29">
        <v>2</v>
      </c>
      <c r="AJ29">
        <v>0</v>
      </c>
      <c r="AK29" t="s">
        <v>148</v>
      </c>
      <c r="AL29">
        <v>18.457096</v>
      </c>
      <c r="AM29" t="s">
        <v>150</v>
      </c>
      <c r="AN29">
        <v>-66.096046000000001</v>
      </c>
      <c r="AO29">
        <v>25</v>
      </c>
      <c r="AP29">
        <v>0</v>
      </c>
      <c r="AQ29" t="s">
        <v>129</v>
      </c>
      <c r="AR29">
        <v>61</v>
      </c>
      <c r="AS29">
        <v>9</v>
      </c>
      <c r="AT29">
        <v>512</v>
      </c>
      <c r="BB29" t="str">
        <f t="shared" si="2"/>
        <v>4732</v>
      </c>
      <c r="BC29">
        <v>1</v>
      </c>
      <c r="BE29">
        <v>1</v>
      </c>
      <c r="BJ29">
        <v>-75</v>
      </c>
      <c r="BK29">
        <v>-75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"18:15:49.603"</f>
        <v>18:15:49.603</v>
      </c>
      <c r="CF29">
        <v>603378105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639</v>
      </c>
      <c r="DB29">
        <v>0</v>
      </c>
      <c r="DC29" t="s">
        <v>132</v>
      </c>
      <c r="DD29" t="s">
        <v>133</v>
      </c>
      <c r="DG29">
        <v>1118643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0</v>
      </c>
    </row>
    <row r="30" spans="1:123" x14ac:dyDescent="0.25">
      <c r="A30" t="str">
        <f>"06/01/2024 18:15:52.495"</f>
        <v>06/01/2024 18:15:52.495</v>
      </c>
      <c r="C30" t="str">
        <f t="shared" ref="C30:C61" si="11">"FFDDD3C0"</f>
        <v>FFDDD3C0</v>
      </c>
      <c r="D30" t="s">
        <v>134</v>
      </c>
      <c r="E30">
        <v>37</v>
      </c>
      <c r="H30">
        <v>124</v>
      </c>
      <c r="I30" t="s">
        <v>124</v>
      </c>
      <c r="J30" t="s">
        <v>135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ref="S30:T33" si="12">"18:15:52.195"</f>
        <v>18:15:52.195</v>
      </c>
      <c r="T30" t="str">
        <f t="shared" si="12"/>
        <v>18:15:52.195</v>
      </c>
      <c r="U30" t="str">
        <f t="shared" si="1"/>
        <v>A813A7</v>
      </c>
      <c r="V30">
        <v>0</v>
      </c>
      <c r="W30">
        <v>0</v>
      </c>
      <c r="X30">
        <v>2</v>
      </c>
      <c r="Y30">
        <v>0</v>
      </c>
      <c r="AA30">
        <v>1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3</v>
      </c>
      <c r="AI30">
        <v>2</v>
      </c>
      <c r="AJ30">
        <v>0</v>
      </c>
      <c r="AK30" t="s">
        <v>151</v>
      </c>
      <c r="AL30">
        <v>18.457180999999999</v>
      </c>
      <c r="AM30" t="s">
        <v>152</v>
      </c>
      <c r="AN30">
        <v>-66.095273000000006</v>
      </c>
      <c r="AO30">
        <v>25</v>
      </c>
      <c r="AP30">
        <v>0</v>
      </c>
      <c r="AQ30" t="s">
        <v>129</v>
      </c>
      <c r="AR30">
        <v>60</v>
      </c>
      <c r="AS30">
        <v>7</v>
      </c>
      <c r="AT30">
        <v>576</v>
      </c>
      <c r="BB30" t="str">
        <f t="shared" si="2"/>
        <v>4732</v>
      </c>
      <c r="BC30">
        <v>1</v>
      </c>
      <c r="BD30" t="str">
        <f t="shared" ref="BD30:BD61" si="13">"N6198K  "</f>
        <v xml:space="preserve">N6198K  </v>
      </c>
      <c r="BE30">
        <v>1</v>
      </c>
      <c r="BJ30">
        <v>0</v>
      </c>
      <c r="BK30">
        <v>0</v>
      </c>
      <c r="BL30" t="s">
        <v>139</v>
      </c>
      <c r="BM30">
        <v>1</v>
      </c>
      <c r="BN30">
        <v>1</v>
      </c>
      <c r="BO30">
        <v>1</v>
      </c>
      <c r="BP30">
        <v>0</v>
      </c>
      <c r="BS30">
        <v>0</v>
      </c>
      <c r="BT30">
        <v>0</v>
      </c>
      <c r="BU30">
        <v>0</v>
      </c>
      <c r="CE30" t="str">
        <f>"18:15:52.201"</f>
        <v>18:15:52.201</v>
      </c>
      <c r="CF30">
        <v>201377957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639</v>
      </c>
      <c r="DB30">
        <v>0</v>
      </c>
      <c r="DC30" t="s">
        <v>132</v>
      </c>
      <c r="DD30" t="s">
        <v>133</v>
      </c>
      <c r="DG30">
        <v>1118909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"06/01/2024 18:15:52.495"</f>
        <v>06/01/2024 18:15:52.495</v>
      </c>
      <c r="C31" t="str">
        <f t="shared" si="11"/>
        <v>FFDDD3C0</v>
      </c>
      <c r="D31" t="s">
        <v>123</v>
      </c>
      <c r="E31">
        <v>7</v>
      </c>
      <c r="H31">
        <v>175</v>
      </c>
      <c r="I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12"/>
        <v>18:15:52.195</v>
      </c>
      <c r="T31" t="str">
        <f t="shared" si="12"/>
        <v>18:15:52.195</v>
      </c>
      <c r="U31" t="str">
        <f t="shared" si="1"/>
        <v>A813A7</v>
      </c>
      <c r="V31">
        <v>0</v>
      </c>
      <c r="W31">
        <v>0</v>
      </c>
      <c r="X31">
        <v>2</v>
      </c>
      <c r="Y31">
        <v>0</v>
      </c>
      <c r="AA31">
        <v>1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3</v>
      </c>
      <c r="AI31">
        <v>2</v>
      </c>
      <c r="AJ31">
        <v>0</v>
      </c>
      <c r="AK31" t="s">
        <v>151</v>
      </c>
      <c r="AL31">
        <v>18.457180999999999</v>
      </c>
      <c r="AM31" t="s">
        <v>152</v>
      </c>
      <c r="AN31">
        <v>-66.095273000000006</v>
      </c>
      <c r="AO31">
        <v>25</v>
      </c>
      <c r="AP31">
        <v>0</v>
      </c>
      <c r="AQ31" t="s">
        <v>129</v>
      </c>
      <c r="AR31">
        <v>60</v>
      </c>
      <c r="AS31">
        <v>7</v>
      </c>
      <c r="AT31">
        <v>576</v>
      </c>
      <c r="BB31" t="str">
        <f t="shared" si="2"/>
        <v>4732</v>
      </c>
      <c r="BC31">
        <v>1</v>
      </c>
      <c r="BD31" t="str">
        <f t="shared" si="13"/>
        <v xml:space="preserve">N6198K  </v>
      </c>
      <c r="BE31">
        <v>1</v>
      </c>
      <c r="BJ31">
        <v>0</v>
      </c>
      <c r="BK31">
        <v>0</v>
      </c>
      <c r="BL31" t="s">
        <v>139</v>
      </c>
      <c r="BM31">
        <v>1</v>
      </c>
      <c r="BN31">
        <v>1</v>
      </c>
      <c r="BO31">
        <v>1</v>
      </c>
      <c r="BP31">
        <v>0</v>
      </c>
      <c r="BS31">
        <v>0</v>
      </c>
      <c r="BT31">
        <v>0</v>
      </c>
      <c r="BU31">
        <v>0</v>
      </c>
      <c r="CE31" t="str">
        <f>"18:15:52.201"</f>
        <v>18:15:52.201</v>
      </c>
      <c r="CF31">
        <v>201377957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639</v>
      </c>
      <c r="DB31">
        <v>0</v>
      </c>
      <c r="DC31" t="s">
        <v>132</v>
      </c>
      <c r="DD31" t="s">
        <v>133</v>
      </c>
      <c r="DG31">
        <v>1118909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"06/01/2024 18:15:52.495"</f>
        <v>06/01/2024 18:15:52.495</v>
      </c>
      <c r="C32" t="str">
        <f t="shared" si="11"/>
        <v>FFDDD3C0</v>
      </c>
      <c r="D32" t="s">
        <v>136</v>
      </c>
      <c r="E32">
        <v>7</v>
      </c>
      <c r="F32">
        <v>1007</v>
      </c>
      <c r="G32" t="s">
        <v>137</v>
      </c>
      <c r="J32" t="s">
        <v>138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si="12"/>
        <v>18:15:52.195</v>
      </c>
      <c r="T32" t="str">
        <f t="shared" si="12"/>
        <v>18:15:52.195</v>
      </c>
      <c r="U32" t="str">
        <f t="shared" si="1"/>
        <v>A813A7</v>
      </c>
      <c r="V32">
        <v>0</v>
      </c>
      <c r="W32">
        <v>0</v>
      </c>
      <c r="X32">
        <v>2</v>
      </c>
      <c r="Y32">
        <v>0</v>
      </c>
      <c r="AA32">
        <v>1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3</v>
      </c>
      <c r="AI32">
        <v>2</v>
      </c>
      <c r="AJ32">
        <v>0</v>
      </c>
      <c r="AK32" t="s">
        <v>151</v>
      </c>
      <c r="AL32">
        <v>18.457180999999999</v>
      </c>
      <c r="AM32" t="s">
        <v>152</v>
      </c>
      <c r="AN32">
        <v>-66.095273000000006</v>
      </c>
      <c r="AO32">
        <v>25</v>
      </c>
      <c r="AP32">
        <v>0</v>
      </c>
      <c r="AQ32" t="s">
        <v>129</v>
      </c>
      <c r="AR32">
        <v>60</v>
      </c>
      <c r="AS32">
        <v>7</v>
      </c>
      <c r="AT32">
        <v>576</v>
      </c>
      <c r="BB32" t="str">
        <f t="shared" si="2"/>
        <v>4732</v>
      </c>
      <c r="BC32">
        <v>1</v>
      </c>
      <c r="BD32" t="str">
        <f t="shared" si="13"/>
        <v xml:space="preserve">N6198K  </v>
      </c>
      <c r="BE32">
        <v>1</v>
      </c>
      <c r="BJ32">
        <v>0</v>
      </c>
      <c r="BK32">
        <v>0</v>
      </c>
      <c r="BL32" t="s">
        <v>139</v>
      </c>
      <c r="BM32">
        <v>1</v>
      </c>
      <c r="BN32">
        <v>1</v>
      </c>
      <c r="BO32">
        <v>1</v>
      </c>
      <c r="BP32">
        <v>0</v>
      </c>
      <c r="BS32">
        <v>0</v>
      </c>
      <c r="BT32">
        <v>0</v>
      </c>
      <c r="BU32">
        <v>0</v>
      </c>
      <c r="CE32" t="str">
        <f>"18:15:52.201"</f>
        <v>18:15:52.201</v>
      </c>
      <c r="CF32">
        <v>201377957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639</v>
      </c>
      <c r="DB32">
        <v>0</v>
      </c>
      <c r="DC32" t="s">
        <v>132</v>
      </c>
      <c r="DD32" t="s">
        <v>133</v>
      </c>
      <c r="DG32">
        <v>1118909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"06/01/2024 18:15:52.495"</f>
        <v>06/01/2024 18:15:52.495</v>
      </c>
      <c r="C33" t="str">
        <f t="shared" si="11"/>
        <v>FFDDD3C0</v>
      </c>
      <c r="D33" t="s">
        <v>136</v>
      </c>
      <c r="E33">
        <v>23</v>
      </c>
      <c r="F33">
        <v>1023</v>
      </c>
      <c r="G33" t="s">
        <v>124</v>
      </c>
      <c r="J33" t="s">
        <v>138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2"/>
        <v>18:15:52.195</v>
      </c>
      <c r="T33" t="str">
        <f t="shared" si="12"/>
        <v>18:15:52.195</v>
      </c>
      <c r="U33" t="str">
        <f t="shared" si="1"/>
        <v>A813A7</v>
      </c>
      <c r="V33">
        <v>0</v>
      </c>
      <c r="W33">
        <v>0</v>
      </c>
      <c r="X33">
        <v>2</v>
      </c>
      <c r="Y33">
        <v>0</v>
      </c>
      <c r="AA33">
        <v>1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3</v>
      </c>
      <c r="AI33">
        <v>2</v>
      </c>
      <c r="AJ33">
        <v>0</v>
      </c>
      <c r="AK33" t="s">
        <v>151</v>
      </c>
      <c r="AL33">
        <v>18.457180999999999</v>
      </c>
      <c r="AM33" t="s">
        <v>152</v>
      </c>
      <c r="AN33">
        <v>-66.095273000000006</v>
      </c>
      <c r="AO33">
        <v>25</v>
      </c>
      <c r="AP33">
        <v>0</v>
      </c>
      <c r="AQ33" t="s">
        <v>129</v>
      </c>
      <c r="AR33">
        <v>60</v>
      </c>
      <c r="AS33">
        <v>7</v>
      </c>
      <c r="AT33">
        <v>576</v>
      </c>
      <c r="BB33" t="str">
        <f t="shared" si="2"/>
        <v>4732</v>
      </c>
      <c r="BC33">
        <v>1</v>
      </c>
      <c r="BD33" t="str">
        <f t="shared" si="13"/>
        <v xml:space="preserve">N6198K  </v>
      </c>
      <c r="BE33">
        <v>1</v>
      </c>
      <c r="BJ33">
        <v>0</v>
      </c>
      <c r="BK33">
        <v>0</v>
      </c>
      <c r="BL33" t="s">
        <v>139</v>
      </c>
      <c r="BM33">
        <v>1</v>
      </c>
      <c r="BN33">
        <v>1</v>
      </c>
      <c r="BO33">
        <v>1</v>
      </c>
      <c r="BP33">
        <v>0</v>
      </c>
      <c r="BS33">
        <v>0</v>
      </c>
      <c r="BT33">
        <v>0</v>
      </c>
      <c r="BU33">
        <v>0</v>
      </c>
      <c r="CE33" t="str">
        <f>"18:15:52.201"</f>
        <v>18:15:52.201</v>
      </c>
      <c r="CF33">
        <v>201377957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639</v>
      </c>
      <c r="DB33">
        <v>0</v>
      </c>
      <c r="DC33" t="s">
        <v>132</v>
      </c>
      <c r="DD33" t="s">
        <v>133</v>
      </c>
      <c r="DG33">
        <v>1118909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"06/01/2024 18:15:53.682"</f>
        <v>06/01/2024 18:15:53.682</v>
      </c>
      <c r="C34" t="str">
        <f t="shared" si="11"/>
        <v>FFDDD3C0</v>
      </c>
      <c r="D34" t="s">
        <v>136</v>
      </c>
      <c r="E34">
        <v>23</v>
      </c>
      <c r="F34">
        <v>1023</v>
      </c>
      <c r="G34" t="s">
        <v>124</v>
      </c>
      <c r="J34" t="s">
        <v>138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ref="S34:T37" si="14">"18:15:53.398"</f>
        <v>18:15:53.398</v>
      </c>
      <c r="T34" t="str">
        <f t="shared" si="14"/>
        <v>18:15:53.398</v>
      </c>
      <c r="U34" t="str">
        <f t="shared" ref="U34:U65" si="15">"A813A7"</f>
        <v>A813A7</v>
      </c>
      <c r="V34">
        <v>0</v>
      </c>
      <c r="W34">
        <v>0</v>
      </c>
      <c r="X34">
        <v>2</v>
      </c>
      <c r="Y34">
        <v>0</v>
      </c>
      <c r="AA34">
        <v>1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3</v>
      </c>
      <c r="AI34">
        <v>2</v>
      </c>
      <c r="AJ34">
        <v>0</v>
      </c>
      <c r="AK34" t="s">
        <v>153</v>
      </c>
      <c r="AL34">
        <v>18.457203</v>
      </c>
      <c r="AM34" t="s">
        <v>154</v>
      </c>
      <c r="AN34">
        <v>-66.094930000000005</v>
      </c>
      <c r="AO34">
        <v>25</v>
      </c>
      <c r="AP34">
        <v>100</v>
      </c>
      <c r="AQ34" t="s">
        <v>129</v>
      </c>
      <c r="AR34">
        <v>60</v>
      </c>
      <c r="AS34">
        <v>6</v>
      </c>
      <c r="AT34">
        <v>256</v>
      </c>
      <c r="BB34" t="str">
        <f t="shared" ref="BB34:BB65" si="16">"4732"</f>
        <v>4732</v>
      </c>
      <c r="BC34">
        <v>1</v>
      </c>
      <c r="BD34" t="str">
        <f t="shared" si="13"/>
        <v xml:space="preserve">N6198K  </v>
      </c>
      <c r="BE34">
        <v>1</v>
      </c>
      <c r="BJ34">
        <v>0</v>
      </c>
      <c r="BK34">
        <v>-100</v>
      </c>
      <c r="BL34" t="s">
        <v>139</v>
      </c>
      <c r="BM34">
        <v>1</v>
      </c>
      <c r="BN34">
        <v>1</v>
      </c>
      <c r="BO34">
        <v>1</v>
      </c>
      <c r="BP34">
        <v>0</v>
      </c>
      <c r="BS34">
        <v>0</v>
      </c>
      <c r="BT34">
        <v>0</v>
      </c>
      <c r="BU34">
        <v>0</v>
      </c>
      <c r="CE34" t="str">
        <f>"18:15:53.403"</f>
        <v>18:15:53.403</v>
      </c>
      <c r="CF34">
        <v>402878067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639</v>
      </c>
      <c r="DB34">
        <v>0</v>
      </c>
      <c r="DC34" t="s">
        <v>132</v>
      </c>
      <c r="DD34" t="s">
        <v>133</v>
      </c>
      <c r="DG34">
        <v>1119028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"06/01/2024 18:15:53.682"</f>
        <v>06/01/2024 18:15:53.682</v>
      </c>
      <c r="C35" t="str">
        <f t="shared" si="11"/>
        <v>FFDDD3C0</v>
      </c>
      <c r="D35" t="s">
        <v>123</v>
      </c>
      <c r="E35">
        <v>7</v>
      </c>
      <c r="H35">
        <v>175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4"/>
        <v>18:15:53.398</v>
      </c>
      <c r="T35" t="str">
        <f t="shared" si="14"/>
        <v>18:15:53.398</v>
      </c>
      <c r="U35" t="str">
        <f t="shared" si="15"/>
        <v>A813A7</v>
      </c>
      <c r="V35">
        <v>0</v>
      </c>
      <c r="W35">
        <v>0</v>
      </c>
      <c r="X35">
        <v>2</v>
      </c>
      <c r="Y35">
        <v>0</v>
      </c>
      <c r="AA35">
        <v>1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3</v>
      </c>
      <c r="AI35">
        <v>2</v>
      </c>
      <c r="AJ35">
        <v>0</v>
      </c>
      <c r="AK35" t="s">
        <v>153</v>
      </c>
      <c r="AL35">
        <v>18.457203</v>
      </c>
      <c r="AM35" t="s">
        <v>154</v>
      </c>
      <c r="AN35">
        <v>-66.094930000000005</v>
      </c>
      <c r="AO35">
        <v>25</v>
      </c>
      <c r="AP35">
        <v>100</v>
      </c>
      <c r="AQ35" t="s">
        <v>129</v>
      </c>
      <c r="AR35">
        <v>60</v>
      </c>
      <c r="AS35">
        <v>6</v>
      </c>
      <c r="AT35">
        <v>256</v>
      </c>
      <c r="BB35" t="str">
        <f t="shared" si="16"/>
        <v>4732</v>
      </c>
      <c r="BC35">
        <v>1</v>
      </c>
      <c r="BD35" t="str">
        <f t="shared" si="13"/>
        <v xml:space="preserve">N6198K  </v>
      </c>
      <c r="BE35">
        <v>1</v>
      </c>
      <c r="BJ35">
        <v>0</v>
      </c>
      <c r="BK35">
        <v>-100</v>
      </c>
      <c r="BL35" t="s">
        <v>139</v>
      </c>
      <c r="BM35">
        <v>1</v>
      </c>
      <c r="BN35">
        <v>1</v>
      </c>
      <c r="BO35">
        <v>1</v>
      </c>
      <c r="BP35">
        <v>0</v>
      </c>
      <c r="BS35">
        <v>0</v>
      </c>
      <c r="BT35">
        <v>0</v>
      </c>
      <c r="BU35">
        <v>0</v>
      </c>
      <c r="CE35" t="str">
        <f>"18:15:53.403"</f>
        <v>18:15:53.403</v>
      </c>
      <c r="CF35">
        <v>402878067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639</v>
      </c>
      <c r="DB35">
        <v>0</v>
      </c>
      <c r="DC35" t="s">
        <v>132</v>
      </c>
      <c r="DD35" t="s">
        <v>133</v>
      </c>
      <c r="DG35">
        <v>1119028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"06/01/2024 18:15:53.682"</f>
        <v>06/01/2024 18:15:53.682</v>
      </c>
      <c r="C36" t="str">
        <f t="shared" si="11"/>
        <v>FFDDD3C0</v>
      </c>
      <c r="D36" t="s">
        <v>134</v>
      </c>
      <c r="E36">
        <v>37</v>
      </c>
      <c r="H36">
        <v>124</v>
      </c>
      <c r="I36" t="s">
        <v>124</v>
      </c>
      <c r="J36" t="s">
        <v>135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4"/>
        <v>18:15:53.398</v>
      </c>
      <c r="T36" t="str">
        <f t="shared" si="14"/>
        <v>18:15:53.398</v>
      </c>
      <c r="U36" t="str">
        <f t="shared" si="15"/>
        <v>A813A7</v>
      </c>
      <c r="V36">
        <v>0</v>
      </c>
      <c r="W36">
        <v>0</v>
      </c>
      <c r="X36">
        <v>2</v>
      </c>
      <c r="Y36">
        <v>0</v>
      </c>
      <c r="AA36">
        <v>1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3</v>
      </c>
      <c r="AI36">
        <v>2</v>
      </c>
      <c r="AJ36">
        <v>0</v>
      </c>
      <c r="AK36" t="s">
        <v>153</v>
      </c>
      <c r="AL36">
        <v>18.457203</v>
      </c>
      <c r="AM36" t="s">
        <v>154</v>
      </c>
      <c r="AN36">
        <v>-66.094930000000005</v>
      </c>
      <c r="AO36">
        <v>25</v>
      </c>
      <c r="AP36">
        <v>100</v>
      </c>
      <c r="AQ36" t="s">
        <v>129</v>
      </c>
      <c r="AR36">
        <v>60</v>
      </c>
      <c r="AS36">
        <v>6</v>
      </c>
      <c r="AT36">
        <v>256</v>
      </c>
      <c r="BB36" t="str">
        <f t="shared" si="16"/>
        <v>4732</v>
      </c>
      <c r="BC36">
        <v>1</v>
      </c>
      <c r="BD36" t="str">
        <f t="shared" si="13"/>
        <v xml:space="preserve">N6198K  </v>
      </c>
      <c r="BE36">
        <v>1</v>
      </c>
      <c r="BJ36">
        <v>0</v>
      </c>
      <c r="BK36">
        <v>-100</v>
      </c>
      <c r="BL36" t="s">
        <v>139</v>
      </c>
      <c r="BM36">
        <v>1</v>
      </c>
      <c r="BN36">
        <v>1</v>
      </c>
      <c r="BO36">
        <v>1</v>
      </c>
      <c r="BP36">
        <v>0</v>
      </c>
      <c r="BS36">
        <v>0</v>
      </c>
      <c r="BT36">
        <v>0</v>
      </c>
      <c r="BU36">
        <v>0</v>
      </c>
      <c r="CE36" t="str">
        <f>"18:15:53.403"</f>
        <v>18:15:53.403</v>
      </c>
      <c r="CF36">
        <v>402878067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639</v>
      </c>
      <c r="DB36">
        <v>0</v>
      </c>
      <c r="DC36" t="s">
        <v>132</v>
      </c>
      <c r="DD36" t="s">
        <v>133</v>
      </c>
      <c r="DG36">
        <v>1119028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"06/01/2024 18:15:53.682"</f>
        <v>06/01/2024 18:15:53.682</v>
      </c>
      <c r="C37" t="str">
        <f t="shared" si="11"/>
        <v>FFDDD3C0</v>
      </c>
      <c r="D37" t="s">
        <v>136</v>
      </c>
      <c r="E37">
        <v>7</v>
      </c>
      <c r="F37">
        <v>1007</v>
      </c>
      <c r="G37" t="s">
        <v>137</v>
      </c>
      <c r="J37" t="s">
        <v>138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4"/>
        <v>18:15:53.398</v>
      </c>
      <c r="T37" t="str">
        <f t="shared" si="14"/>
        <v>18:15:53.398</v>
      </c>
      <c r="U37" t="str">
        <f t="shared" si="15"/>
        <v>A813A7</v>
      </c>
      <c r="V37">
        <v>0</v>
      </c>
      <c r="W37">
        <v>0</v>
      </c>
      <c r="X37">
        <v>2</v>
      </c>
      <c r="Y37">
        <v>0</v>
      </c>
      <c r="AA37">
        <v>1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3</v>
      </c>
      <c r="AI37">
        <v>2</v>
      </c>
      <c r="AJ37">
        <v>0</v>
      </c>
      <c r="AK37" t="s">
        <v>153</v>
      </c>
      <c r="AL37">
        <v>18.457203</v>
      </c>
      <c r="AM37" t="s">
        <v>154</v>
      </c>
      <c r="AN37">
        <v>-66.094930000000005</v>
      </c>
      <c r="AO37">
        <v>25</v>
      </c>
      <c r="AP37">
        <v>100</v>
      </c>
      <c r="AQ37" t="s">
        <v>129</v>
      </c>
      <c r="AR37">
        <v>60</v>
      </c>
      <c r="AS37">
        <v>6</v>
      </c>
      <c r="AT37">
        <v>256</v>
      </c>
      <c r="BB37" t="str">
        <f t="shared" si="16"/>
        <v>4732</v>
      </c>
      <c r="BC37">
        <v>1</v>
      </c>
      <c r="BD37" t="str">
        <f t="shared" si="13"/>
        <v xml:space="preserve">N6198K  </v>
      </c>
      <c r="BE37">
        <v>1</v>
      </c>
      <c r="BJ37">
        <v>0</v>
      </c>
      <c r="BK37">
        <v>-100</v>
      </c>
      <c r="BL37" t="s">
        <v>139</v>
      </c>
      <c r="BM37">
        <v>1</v>
      </c>
      <c r="BN37">
        <v>1</v>
      </c>
      <c r="BO37">
        <v>1</v>
      </c>
      <c r="BP37">
        <v>0</v>
      </c>
      <c r="BS37">
        <v>0</v>
      </c>
      <c r="BT37">
        <v>0</v>
      </c>
      <c r="BU37">
        <v>0</v>
      </c>
      <c r="CE37" t="str">
        <f>"18:15:53.403"</f>
        <v>18:15:53.403</v>
      </c>
      <c r="CF37">
        <v>402878067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639</v>
      </c>
      <c r="DB37">
        <v>0</v>
      </c>
      <c r="DC37" t="s">
        <v>132</v>
      </c>
      <c r="DD37" t="s">
        <v>133</v>
      </c>
      <c r="DG37">
        <v>1119028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"06/01/2024 18:15:57.166"</f>
        <v>06/01/2024 18:15:57.166</v>
      </c>
      <c r="C38" t="str">
        <f t="shared" si="11"/>
        <v>FFDDD3C0</v>
      </c>
      <c r="D38" t="s">
        <v>134</v>
      </c>
      <c r="E38">
        <v>37</v>
      </c>
      <c r="H38">
        <v>124</v>
      </c>
      <c r="I38" t="s">
        <v>124</v>
      </c>
      <c r="J38" t="s">
        <v>135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ref="S38:T41" si="17">"18:15:56.797"</f>
        <v>18:15:56.797</v>
      </c>
      <c r="T38" t="str">
        <f t="shared" si="17"/>
        <v>18:15:56.797</v>
      </c>
      <c r="U38" t="str">
        <f t="shared" si="15"/>
        <v>A813A7</v>
      </c>
      <c r="V38">
        <v>0</v>
      </c>
      <c r="W38">
        <v>0</v>
      </c>
      <c r="X38">
        <v>2</v>
      </c>
      <c r="Y38">
        <v>0</v>
      </c>
      <c r="AA38">
        <v>1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3</v>
      </c>
      <c r="AI38">
        <v>2</v>
      </c>
      <c r="AJ38">
        <v>0</v>
      </c>
      <c r="AK38" t="s">
        <v>155</v>
      </c>
      <c r="AL38">
        <v>18.45731</v>
      </c>
      <c r="AM38" t="s">
        <v>156</v>
      </c>
      <c r="AN38">
        <v>-66.093964999999997</v>
      </c>
      <c r="AO38">
        <v>25</v>
      </c>
      <c r="AP38">
        <v>0</v>
      </c>
      <c r="AQ38" t="s">
        <v>129</v>
      </c>
      <c r="AR38">
        <v>58</v>
      </c>
      <c r="AS38">
        <v>6</v>
      </c>
      <c r="AT38">
        <v>-64</v>
      </c>
      <c r="BB38" t="str">
        <f t="shared" si="16"/>
        <v>4732</v>
      </c>
      <c r="BC38">
        <v>1</v>
      </c>
      <c r="BD38" t="str">
        <f t="shared" si="13"/>
        <v xml:space="preserve">N6198K  </v>
      </c>
      <c r="BE38">
        <v>1</v>
      </c>
      <c r="BJ38">
        <v>0</v>
      </c>
      <c r="BK38">
        <v>0</v>
      </c>
      <c r="BL38" t="s">
        <v>139</v>
      </c>
      <c r="BM38">
        <v>1</v>
      </c>
      <c r="BN38">
        <v>1</v>
      </c>
      <c r="BO38">
        <v>1</v>
      </c>
      <c r="BP38">
        <v>0</v>
      </c>
      <c r="BS38">
        <v>0</v>
      </c>
      <c r="BT38">
        <v>0</v>
      </c>
      <c r="BU38">
        <v>0</v>
      </c>
      <c r="CE38" t="str">
        <f>"18:15:56.829"</f>
        <v>18:15:56.829</v>
      </c>
      <c r="CF38">
        <v>829378015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639</v>
      </c>
      <c r="DB38">
        <v>0</v>
      </c>
      <c r="DC38" t="s">
        <v>132</v>
      </c>
      <c r="DD38" t="s">
        <v>133</v>
      </c>
      <c r="DG38">
        <v>1119370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"06/01/2024 18:15:57.166"</f>
        <v>06/01/2024 18:15:57.166</v>
      </c>
      <c r="C39" t="str">
        <f t="shared" si="11"/>
        <v>FFDDD3C0</v>
      </c>
      <c r="D39" t="s">
        <v>123</v>
      </c>
      <c r="E39">
        <v>7</v>
      </c>
      <c r="H39">
        <v>175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7"/>
        <v>18:15:56.797</v>
      </c>
      <c r="T39" t="str">
        <f t="shared" si="17"/>
        <v>18:15:56.797</v>
      </c>
      <c r="U39" t="str">
        <f t="shared" si="15"/>
        <v>A813A7</v>
      </c>
      <c r="V39">
        <v>0</v>
      </c>
      <c r="W39">
        <v>0</v>
      </c>
      <c r="X39">
        <v>2</v>
      </c>
      <c r="Y39">
        <v>0</v>
      </c>
      <c r="AA39">
        <v>1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3</v>
      </c>
      <c r="AI39">
        <v>2</v>
      </c>
      <c r="AJ39">
        <v>0</v>
      </c>
      <c r="AK39" t="s">
        <v>155</v>
      </c>
      <c r="AL39">
        <v>18.45731</v>
      </c>
      <c r="AM39" t="s">
        <v>156</v>
      </c>
      <c r="AN39">
        <v>-66.093964999999997</v>
      </c>
      <c r="AO39">
        <v>25</v>
      </c>
      <c r="AP39">
        <v>0</v>
      </c>
      <c r="AQ39" t="s">
        <v>129</v>
      </c>
      <c r="AR39">
        <v>58</v>
      </c>
      <c r="AS39">
        <v>6</v>
      </c>
      <c r="AT39">
        <v>-64</v>
      </c>
      <c r="BB39" t="str">
        <f t="shared" si="16"/>
        <v>4732</v>
      </c>
      <c r="BC39">
        <v>1</v>
      </c>
      <c r="BD39" t="str">
        <f t="shared" si="13"/>
        <v xml:space="preserve">N6198K  </v>
      </c>
      <c r="BE39">
        <v>1</v>
      </c>
      <c r="BJ39">
        <v>0</v>
      </c>
      <c r="BK39">
        <v>0</v>
      </c>
      <c r="BL39" t="s">
        <v>139</v>
      </c>
      <c r="BM39">
        <v>1</v>
      </c>
      <c r="BN39">
        <v>1</v>
      </c>
      <c r="BO39">
        <v>1</v>
      </c>
      <c r="BP39">
        <v>0</v>
      </c>
      <c r="BS39">
        <v>0</v>
      </c>
      <c r="BT39">
        <v>0</v>
      </c>
      <c r="BU39">
        <v>0</v>
      </c>
      <c r="CE39" t="str">
        <f>"18:15:56.829"</f>
        <v>18:15:56.829</v>
      </c>
      <c r="CF39">
        <v>829378015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639</v>
      </c>
      <c r="DB39">
        <v>0</v>
      </c>
      <c r="DC39" t="s">
        <v>132</v>
      </c>
      <c r="DD39" t="s">
        <v>133</v>
      </c>
      <c r="DG39">
        <v>1119370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"06/01/2024 18:15:57.166"</f>
        <v>06/01/2024 18:15:57.166</v>
      </c>
      <c r="C40" t="str">
        <f t="shared" si="11"/>
        <v>FFDDD3C0</v>
      </c>
      <c r="D40" t="s">
        <v>136</v>
      </c>
      <c r="E40">
        <v>7</v>
      </c>
      <c r="F40">
        <v>1007</v>
      </c>
      <c r="G40" t="s">
        <v>137</v>
      </c>
      <c r="J40" t="s">
        <v>138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7"/>
        <v>18:15:56.797</v>
      </c>
      <c r="T40" t="str">
        <f t="shared" si="17"/>
        <v>18:15:56.797</v>
      </c>
      <c r="U40" t="str">
        <f t="shared" si="15"/>
        <v>A813A7</v>
      </c>
      <c r="V40">
        <v>0</v>
      </c>
      <c r="W40">
        <v>0</v>
      </c>
      <c r="X40">
        <v>2</v>
      </c>
      <c r="Y40">
        <v>0</v>
      </c>
      <c r="AA40">
        <v>1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3</v>
      </c>
      <c r="AI40">
        <v>2</v>
      </c>
      <c r="AJ40">
        <v>0</v>
      </c>
      <c r="AK40" t="s">
        <v>155</v>
      </c>
      <c r="AL40">
        <v>18.45731</v>
      </c>
      <c r="AM40" t="s">
        <v>156</v>
      </c>
      <c r="AN40">
        <v>-66.093964999999997</v>
      </c>
      <c r="AO40">
        <v>25</v>
      </c>
      <c r="AP40">
        <v>0</v>
      </c>
      <c r="AQ40" t="s">
        <v>129</v>
      </c>
      <c r="AR40">
        <v>58</v>
      </c>
      <c r="AS40">
        <v>6</v>
      </c>
      <c r="AT40">
        <v>-64</v>
      </c>
      <c r="BB40" t="str">
        <f t="shared" si="16"/>
        <v>4732</v>
      </c>
      <c r="BC40">
        <v>1</v>
      </c>
      <c r="BD40" t="str">
        <f t="shared" si="13"/>
        <v xml:space="preserve">N6198K  </v>
      </c>
      <c r="BE40">
        <v>1</v>
      </c>
      <c r="BJ40">
        <v>0</v>
      </c>
      <c r="BK40">
        <v>0</v>
      </c>
      <c r="BL40" t="s">
        <v>139</v>
      </c>
      <c r="BM40">
        <v>1</v>
      </c>
      <c r="BN40">
        <v>1</v>
      </c>
      <c r="BO40">
        <v>1</v>
      </c>
      <c r="BP40">
        <v>0</v>
      </c>
      <c r="BS40">
        <v>0</v>
      </c>
      <c r="BT40">
        <v>0</v>
      </c>
      <c r="BU40">
        <v>0</v>
      </c>
      <c r="CE40" t="str">
        <f>"18:15:56.829"</f>
        <v>18:15:56.829</v>
      </c>
      <c r="CF40">
        <v>829378015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639</v>
      </c>
      <c r="DB40">
        <v>0</v>
      </c>
      <c r="DC40" t="s">
        <v>132</v>
      </c>
      <c r="DD40" t="s">
        <v>133</v>
      </c>
      <c r="DG40">
        <v>1119370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"06/01/2024 18:15:57.166"</f>
        <v>06/01/2024 18:15:57.166</v>
      </c>
      <c r="C41" t="str">
        <f t="shared" si="11"/>
        <v>FFDDD3C0</v>
      </c>
      <c r="D41" t="s">
        <v>136</v>
      </c>
      <c r="E41">
        <v>23</v>
      </c>
      <c r="F41">
        <v>1023</v>
      </c>
      <c r="G41" t="s">
        <v>124</v>
      </c>
      <c r="J41" t="s">
        <v>138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7"/>
        <v>18:15:56.797</v>
      </c>
      <c r="T41" t="str">
        <f t="shared" si="17"/>
        <v>18:15:56.797</v>
      </c>
      <c r="U41" t="str">
        <f t="shared" si="15"/>
        <v>A813A7</v>
      </c>
      <c r="V41">
        <v>0</v>
      </c>
      <c r="W41">
        <v>0</v>
      </c>
      <c r="X41">
        <v>2</v>
      </c>
      <c r="Y41">
        <v>0</v>
      </c>
      <c r="AA41">
        <v>1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3</v>
      </c>
      <c r="AI41">
        <v>2</v>
      </c>
      <c r="AJ41">
        <v>0</v>
      </c>
      <c r="AK41" t="s">
        <v>155</v>
      </c>
      <c r="AL41">
        <v>18.45731</v>
      </c>
      <c r="AM41" t="s">
        <v>156</v>
      </c>
      <c r="AN41">
        <v>-66.093964999999997</v>
      </c>
      <c r="AO41">
        <v>25</v>
      </c>
      <c r="AP41">
        <v>0</v>
      </c>
      <c r="AQ41" t="s">
        <v>129</v>
      </c>
      <c r="AR41">
        <v>58</v>
      </c>
      <c r="AS41">
        <v>6</v>
      </c>
      <c r="AT41">
        <v>-64</v>
      </c>
      <c r="BB41" t="str">
        <f t="shared" si="16"/>
        <v>4732</v>
      </c>
      <c r="BC41">
        <v>1</v>
      </c>
      <c r="BD41" t="str">
        <f t="shared" si="13"/>
        <v xml:space="preserve">N6198K  </v>
      </c>
      <c r="BE41">
        <v>1</v>
      </c>
      <c r="BJ41">
        <v>0</v>
      </c>
      <c r="BK41">
        <v>0</v>
      </c>
      <c r="BL41" t="s">
        <v>139</v>
      </c>
      <c r="BM41">
        <v>1</v>
      </c>
      <c r="BN41">
        <v>1</v>
      </c>
      <c r="BO41">
        <v>1</v>
      </c>
      <c r="BP41">
        <v>0</v>
      </c>
      <c r="BS41">
        <v>0</v>
      </c>
      <c r="BT41">
        <v>0</v>
      </c>
      <c r="BU41">
        <v>0</v>
      </c>
      <c r="CE41" t="str">
        <f>"18:15:56.829"</f>
        <v>18:15:56.829</v>
      </c>
      <c r="CF41">
        <v>829378015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639</v>
      </c>
      <c r="DB41">
        <v>0</v>
      </c>
      <c r="DC41" t="s">
        <v>132</v>
      </c>
      <c r="DD41" t="s">
        <v>133</v>
      </c>
      <c r="DG41">
        <v>1119370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"06/01/2024 18:15:57.588"</f>
        <v>06/01/2024 18:15:57.588</v>
      </c>
      <c r="C42" t="str">
        <f t="shared" si="11"/>
        <v>FFDDD3C0</v>
      </c>
      <c r="D42" t="s">
        <v>134</v>
      </c>
      <c r="E42">
        <v>37</v>
      </c>
      <c r="H42">
        <v>124</v>
      </c>
      <c r="I42" t="s">
        <v>124</v>
      </c>
      <c r="J42" t="s">
        <v>135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ref="S42:T45" si="18">"18:15:57.195"</f>
        <v>18:15:57.195</v>
      </c>
      <c r="T42" t="str">
        <f t="shared" si="18"/>
        <v>18:15:57.195</v>
      </c>
      <c r="U42" t="str">
        <f t="shared" si="15"/>
        <v>A813A7</v>
      </c>
      <c r="V42">
        <v>0</v>
      </c>
      <c r="W42">
        <v>0</v>
      </c>
      <c r="X42">
        <v>2</v>
      </c>
      <c r="Y42">
        <v>0</v>
      </c>
      <c r="AA42">
        <v>1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3</v>
      </c>
      <c r="AI42">
        <v>2</v>
      </c>
      <c r="AJ42">
        <v>0</v>
      </c>
      <c r="AK42" t="s">
        <v>157</v>
      </c>
      <c r="AL42">
        <v>18.457332000000001</v>
      </c>
      <c r="AM42" t="s">
        <v>158</v>
      </c>
      <c r="AN42">
        <v>-66.093835999999996</v>
      </c>
      <c r="AO42">
        <v>25</v>
      </c>
      <c r="AP42">
        <v>0</v>
      </c>
      <c r="AQ42" t="s">
        <v>129</v>
      </c>
      <c r="AR42">
        <v>58</v>
      </c>
      <c r="AS42">
        <v>6</v>
      </c>
      <c r="AT42">
        <v>64</v>
      </c>
      <c r="BB42" t="str">
        <f t="shared" si="16"/>
        <v>4732</v>
      </c>
      <c r="BC42">
        <v>1</v>
      </c>
      <c r="BD42" t="str">
        <f t="shared" si="13"/>
        <v xml:space="preserve">N6198K  </v>
      </c>
      <c r="BE42">
        <v>1</v>
      </c>
      <c r="BJ42">
        <v>0</v>
      </c>
      <c r="BK42">
        <v>0</v>
      </c>
      <c r="BL42" t="s">
        <v>139</v>
      </c>
      <c r="BM42">
        <v>1</v>
      </c>
      <c r="BN42">
        <v>1</v>
      </c>
      <c r="BO42">
        <v>1</v>
      </c>
      <c r="BP42">
        <v>0</v>
      </c>
      <c r="BS42">
        <v>0</v>
      </c>
      <c r="BT42">
        <v>0</v>
      </c>
      <c r="BU42">
        <v>0</v>
      </c>
      <c r="CE42" t="str">
        <f>"18:15:57.232"</f>
        <v>18:15:57.232</v>
      </c>
      <c r="CF42">
        <v>232377984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639</v>
      </c>
      <c r="DB42">
        <v>0</v>
      </c>
      <c r="DC42" t="s">
        <v>132</v>
      </c>
      <c r="DD42" t="s">
        <v>133</v>
      </c>
      <c r="DG42">
        <v>1119415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"06/01/2024 18:15:57.588"</f>
        <v>06/01/2024 18:15:57.588</v>
      </c>
      <c r="C43" t="str">
        <f t="shared" si="11"/>
        <v>FFDDD3C0</v>
      </c>
      <c r="D43" t="s">
        <v>123</v>
      </c>
      <c r="E43">
        <v>7</v>
      </c>
      <c r="H43">
        <v>175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8"/>
        <v>18:15:57.195</v>
      </c>
      <c r="T43" t="str">
        <f t="shared" si="18"/>
        <v>18:15:57.195</v>
      </c>
      <c r="U43" t="str">
        <f t="shared" si="15"/>
        <v>A813A7</v>
      </c>
      <c r="V43">
        <v>0</v>
      </c>
      <c r="W43">
        <v>0</v>
      </c>
      <c r="X43">
        <v>2</v>
      </c>
      <c r="Y43">
        <v>0</v>
      </c>
      <c r="AA43">
        <v>1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3</v>
      </c>
      <c r="AI43">
        <v>2</v>
      </c>
      <c r="AJ43">
        <v>0</v>
      </c>
      <c r="AK43" t="s">
        <v>157</v>
      </c>
      <c r="AL43">
        <v>18.457332000000001</v>
      </c>
      <c r="AM43" t="s">
        <v>158</v>
      </c>
      <c r="AN43">
        <v>-66.093835999999996</v>
      </c>
      <c r="AO43">
        <v>25</v>
      </c>
      <c r="AP43">
        <v>0</v>
      </c>
      <c r="AQ43" t="s">
        <v>129</v>
      </c>
      <c r="AR43">
        <v>58</v>
      </c>
      <c r="AS43">
        <v>6</v>
      </c>
      <c r="AT43">
        <v>64</v>
      </c>
      <c r="BB43" t="str">
        <f t="shared" si="16"/>
        <v>4732</v>
      </c>
      <c r="BC43">
        <v>1</v>
      </c>
      <c r="BD43" t="str">
        <f t="shared" si="13"/>
        <v xml:space="preserve">N6198K  </v>
      </c>
      <c r="BE43">
        <v>1</v>
      </c>
      <c r="BJ43">
        <v>0</v>
      </c>
      <c r="BK43">
        <v>0</v>
      </c>
      <c r="BL43" t="s">
        <v>139</v>
      </c>
      <c r="BM43">
        <v>1</v>
      </c>
      <c r="BN43">
        <v>1</v>
      </c>
      <c r="BO43">
        <v>1</v>
      </c>
      <c r="BP43">
        <v>0</v>
      </c>
      <c r="BS43">
        <v>0</v>
      </c>
      <c r="BT43">
        <v>0</v>
      </c>
      <c r="BU43">
        <v>0</v>
      </c>
      <c r="CE43" t="str">
        <f>"18:15:57.232"</f>
        <v>18:15:57.232</v>
      </c>
      <c r="CF43">
        <v>232377984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131</v>
      </c>
      <c r="DA43">
        <v>639</v>
      </c>
      <c r="DB43">
        <v>0</v>
      </c>
      <c r="DC43" t="s">
        <v>132</v>
      </c>
      <c r="DD43" t="s">
        <v>133</v>
      </c>
      <c r="DG43">
        <v>1119415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"06/01/2024 18:15:57.588"</f>
        <v>06/01/2024 18:15:57.588</v>
      </c>
      <c r="C44" t="str">
        <f t="shared" si="11"/>
        <v>FFDDD3C0</v>
      </c>
      <c r="D44" t="s">
        <v>136</v>
      </c>
      <c r="E44">
        <v>7</v>
      </c>
      <c r="F44">
        <v>1007</v>
      </c>
      <c r="G44" t="s">
        <v>137</v>
      </c>
      <c r="J44" t="s">
        <v>138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8"/>
        <v>18:15:57.195</v>
      </c>
      <c r="T44" t="str">
        <f t="shared" si="18"/>
        <v>18:15:57.195</v>
      </c>
      <c r="U44" t="str">
        <f t="shared" si="15"/>
        <v>A813A7</v>
      </c>
      <c r="V44">
        <v>0</v>
      </c>
      <c r="W44">
        <v>0</v>
      </c>
      <c r="X44">
        <v>2</v>
      </c>
      <c r="Y44">
        <v>0</v>
      </c>
      <c r="AA44">
        <v>1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3</v>
      </c>
      <c r="AI44">
        <v>2</v>
      </c>
      <c r="AJ44">
        <v>0</v>
      </c>
      <c r="AK44" t="s">
        <v>157</v>
      </c>
      <c r="AL44">
        <v>18.457332000000001</v>
      </c>
      <c r="AM44" t="s">
        <v>158</v>
      </c>
      <c r="AN44">
        <v>-66.093835999999996</v>
      </c>
      <c r="AO44">
        <v>25</v>
      </c>
      <c r="AP44">
        <v>0</v>
      </c>
      <c r="AQ44" t="s">
        <v>129</v>
      </c>
      <c r="AR44">
        <v>58</v>
      </c>
      <c r="AS44">
        <v>6</v>
      </c>
      <c r="AT44">
        <v>64</v>
      </c>
      <c r="BB44" t="str">
        <f t="shared" si="16"/>
        <v>4732</v>
      </c>
      <c r="BC44">
        <v>1</v>
      </c>
      <c r="BD44" t="str">
        <f t="shared" si="13"/>
        <v xml:space="preserve">N6198K  </v>
      </c>
      <c r="BE44">
        <v>1</v>
      </c>
      <c r="BJ44">
        <v>0</v>
      </c>
      <c r="BK44">
        <v>0</v>
      </c>
      <c r="BL44" t="s">
        <v>139</v>
      </c>
      <c r="BM44">
        <v>1</v>
      </c>
      <c r="BN44">
        <v>1</v>
      </c>
      <c r="BO44">
        <v>1</v>
      </c>
      <c r="BP44">
        <v>0</v>
      </c>
      <c r="BS44">
        <v>0</v>
      </c>
      <c r="BT44">
        <v>0</v>
      </c>
      <c r="BU44">
        <v>0</v>
      </c>
      <c r="CE44" t="str">
        <f>"18:15:57.232"</f>
        <v>18:15:57.232</v>
      </c>
      <c r="CF44">
        <v>232377984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639</v>
      </c>
      <c r="DB44">
        <v>0</v>
      </c>
      <c r="DC44" t="s">
        <v>132</v>
      </c>
      <c r="DD44" t="s">
        <v>133</v>
      </c>
      <c r="DG44">
        <v>1119415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"06/01/2024 18:15:57.588"</f>
        <v>06/01/2024 18:15:57.588</v>
      </c>
      <c r="C45" t="str">
        <f t="shared" si="11"/>
        <v>FFDDD3C0</v>
      </c>
      <c r="D45" t="s">
        <v>136</v>
      </c>
      <c r="E45">
        <v>23</v>
      </c>
      <c r="F45">
        <v>1023</v>
      </c>
      <c r="G45" t="s">
        <v>124</v>
      </c>
      <c r="J45" t="s">
        <v>138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8"/>
        <v>18:15:57.195</v>
      </c>
      <c r="T45" t="str">
        <f t="shared" si="18"/>
        <v>18:15:57.195</v>
      </c>
      <c r="U45" t="str">
        <f t="shared" si="15"/>
        <v>A813A7</v>
      </c>
      <c r="V45">
        <v>0</v>
      </c>
      <c r="W45">
        <v>0</v>
      </c>
      <c r="X45">
        <v>2</v>
      </c>
      <c r="Y45">
        <v>0</v>
      </c>
      <c r="AA45">
        <v>1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3</v>
      </c>
      <c r="AI45">
        <v>2</v>
      </c>
      <c r="AJ45">
        <v>0</v>
      </c>
      <c r="AK45" t="s">
        <v>157</v>
      </c>
      <c r="AL45">
        <v>18.457332000000001</v>
      </c>
      <c r="AM45" t="s">
        <v>158</v>
      </c>
      <c r="AN45">
        <v>-66.093835999999996</v>
      </c>
      <c r="AO45">
        <v>25</v>
      </c>
      <c r="AP45">
        <v>0</v>
      </c>
      <c r="AQ45" t="s">
        <v>129</v>
      </c>
      <c r="AR45">
        <v>58</v>
      </c>
      <c r="AS45">
        <v>6</v>
      </c>
      <c r="AT45">
        <v>64</v>
      </c>
      <c r="BB45" t="str">
        <f t="shared" si="16"/>
        <v>4732</v>
      </c>
      <c r="BC45">
        <v>1</v>
      </c>
      <c r="BD45" t="str">
        <f t="shared" si="13"/>
        <v xml:space="preserve">N6198K  </v>
      </c>
      <c r="BE45">
        <v>1</v>
      </c>
      <c r="BJ45">
        <v>0</v>
      </c>
      <c r="BK45">
        <v>0</v>
      </c>
      <c r="BL45" t="s">
        <v>139</v>
      </c>
      <c r="BM45">
        <v>1</v>
      </c>
      <c r="BN45">
        <v>1</v>
      </c>
      <c r="BO45">
        <v>1</v>
      </c>
      <c r="BP45">
        <v>0</v>
      </c>
      <c r="BS45">
        <v>0</v>
      </c>
      <c r="BT45">
        <v>0</v>
      </c>
      <c r="BU45">
        <v>0</v>
      </c>
      <c r="CE45" t="str">
        <f>"18:15:57.232"</f>
        <v>18:15:57.232</v>
      </c>
      <c r="CF45">
        <v>232377984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639</v>
      </c>
      <c r="DB45">
        <v>0</v>
      </c>
      <c r="DC45" t="s">
        <v>132</v>
      </c>
      <c r="DD45" t="s">
        <v>133</v>
      </c>
      <c r="DG45">
        <v>1119415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"06/01/2024 18:15:59.572"</f>
        <v>06/01/2024 18:15:59.572</v>
      </c>
      <c r="C46" t="str">
        <f t="shared" si="11"/>
        <v>FFDDD3C0</v>
      </c>
      <c r="D46" t="s">
        <v>134</v>
      </c>
      <c r="E46">
        <v>37</v>
      </c>
      <c r="H46">
        <v>124</v>
      </c>
      <c r="I46" t="s">
        <v>124</v>
      </c>
      <c r="J46" t="s">
        <v>135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ref="S46:T49" si="19">"18:15:59.195"</f>
        <v>18:15:59.195</v>
      </c>
      <c r="T46" t="str">
        <f t="shared" si="19"/>
        <v>18:15:59.195</v>
      </c>
      <c r="U46" t="str">
        <f t="shared" si="15"/>
        <v>A813A7</v>
      </c>
      <c r="V46">
        <v>0</v>
      </c>
      <c r="W46">
        <v>0</v>
      </c>
      <c r="X46">
        <v>2</v>
      </c>
      <c r="Y46">
        <v>0</v>
      </c>
      <c r="AA46">
        <v>1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3</v>
      </c>
      <c r="AI46">
        <v>2</v>
      </c>
      <c r="AJ46">
        <v>0</v>
      </c>
      <c r="AK46" t="s">
        <v>159</v>
      </c>
      <c r="AL46">
        <v>18.457374999999999</v>
      </c>
      <c r="AM46" t="s">
        <v>160</v>
      </c>
      <c r="AN46">
        <v>-66.093277999999998</v>
      </c>
      <c r="AO46">
        <v>25</v>
      </c>
      <c r="AP46">
        <v>0</v>
      </c>
      <c r="AQ46" t="s">
        <v>129</v>
      </c>
      <c r="AR46">
        <v>58</v>
      </c>
      <c r="AS46">
        <v>5</v>
      </c>
      <c r="AT46">
        <v>256</v>
      </c>
      <c r="BB46" t="str">
        <f t="shared" si="16"/>
        <v>4732</v>
      </c>
      <c r="BC46">
        <v>1</v>
      </c>
      <c r="BD46" t="str">
        <f t="shared" si="13"/>
        <v xml:space="preserve">N6198K  </v>
      </c>
      <c r="BE46">
        <v>1</v>
      </c>
      <c r="BJ46">
        <v>0</v>
      </c>
      <c r="BK46">
        <v>0</v>
      </c>
      <c r="BL46" t="s">
        <v>139</v>
      </c>
      <c r="BM46">
        <v>1</v>
      </c>
      <c r="BN46">
        <v>1</v>
      </c>
      <c r="BO46">
        <v>1</v>
      </c>
      <c r="BP46">
        <v>0</v>
      </c>
      <c r="BS46">
        <v>0</v>
      </c>
      <c r="BT46">
        <v>0</v>
      </c>
      <c r="BU46">
        <v>0</v>
      </c>
      <c r="CE46" t="str">
        <f>"18:15:59.258"</f>
        <v>18:15:59.258</v>
      </c>
      <c r="CF46">
        <v>258378111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639</v>
      </c>
      <c r="DB46">
        <v>0</v>
      </c>
      <c r="DC46" t="s">
        <v>132</v>
      </c>
      <c r="DD46" t="s">
        <v>133</v>
      </c>
      <c r="DG46">
        <v>1119622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"06/01/2024 18:15:59.572"</f>
        <v>06/01/2024 18:15:59.572</v>
      </c>
      <c r="C47" t="str">
        <f t="shared" si="11"/>
        <v>FFDDD3C0</v>
      </c>
      <c r="D47" t="s">
        <v>123</v>
      </c>
      <c r="E47">
        <v>7</v>
      </c>
      <c r="H47">
        <v>175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9"/>
        <v>18:15:59.195</v>
      </c>
      <c r="T47" t="str">
        <f t="shared" si="19"/>
        <v>18:15:59.195</v>
      </c>
      <c r="U47" t="str">
        <f t="shared" si="15"/>
        <v>A813A7</v>
      </c>
      <c r="V47">
        <v>0</v>
      </c>
      <c r="W47">
        <v>0</v>
      </c>
      <c r="X47">
        <v>2</v>
      </c>
      <c r="Y47">
        <v>0</v>
      </c>
      <c r="AA47">
        <v>1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3</v>
      </c>
      <c r="AI47">
        <v>2</v>
      </c>
      <c r="AJ47">
        <v>0</v>
      </c>
      <c r="AK47" t="s">
        <v>159</v>
      </c>
      <c r="AL47">
        <v>18.457374999999999</v>
      </c>
      <c r="AM47" t="s">
        <v>160</v>
      </c>
      <c r="AN47">
        <v>-66.093277999999998</v>
      </c>
      <c r="AO47">
        <v>25</v>
      </c>
      <c r="AP47">
        <v>0</v>
      </c>
      <c r="AQ47" t="s">
        <v>129</v>
      </c>
      <c r="AR47">
        <v>58</v>
      </c>
      <c r="AS47">
        <v>5</v>
      </c>
      <c r="AT47">
        <v>256</v>
      </c>
      <c r="BB47" t="str">
        <f t="shared" si="16"/>
        <v>4732</v>
      </c>
      <c r="BC47">
        <v>1</v>
      </c>
      <c r="BD47" t="str">
        <f t="shared" si="13"/>
        <v xml:space="preserve">N6198K  </v>
      </c>
      <c r="BE47">
        <v>1</v>
      </c>
      <c r="BJ47">
        <v>0</v>
      </c>
      <c r="BK47">
        <v>0</v>
      </c>
      <c r="BL47" t="s">
        <v>139</v>
      </c>
      <c r="BM47">
        <v>1</v>
      </c>
      <c r="BN47">
        <v>1</v>
      </c>
      <c r="BO47">
        <v>1</v>
      </c>
      <c r="BP47">
        <v>0</v>
      </c>
      <c r="BS47">
        <v>0</v>
      </c>
      <c r="BT47">
        <v>0</v>
      </c>
      <c r="BU47">
        <v>0</v>
      </c>
      <c r="CE47" t="str">
        <f>"18:15:59.258"</f>
        <v>18:15:59.258</v>
      </c>
      <c r="CF47">
        <v>258378111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639</v>
      </c>
      <c r="DB47">
        <v>0</v>
      </c>
      <c r="DC47" t="s">
        <v>132</v>
      </c>
      <c r="DD47" t="s">
        <v>133</v>
      </c>
      <c r="DG47">
        <v>1119622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"06/01/2024 18:15:59.572"</f>
        <v>06/01/2024 18:15:59.572</v>
      </c>
      <c r="C48" t="str">
        <f t="shared" si="11"/>
        <v>FFDDD3C0</v>
      </c>
      <c r="D48" t="s">
        <v>136</v>
      </c>
      <c r="E48">
        <v>7</v>
      </c>
      <c r="F48">
        <v>1007</v>
      </c>
      <c r="G48" t="s">
        <v>137</v>
      </c>
      <c r="J48" t="s">
        <v>138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9"/>
        <v>18:15:59.195</v>
      </c>
      <c r="T48" t="str">
        <f t="shared" si="19"/>
        <v>18:15:59.195</v>
      </c>
      <c r="U48" t="str">
        <f t="shared" si="15"/>
        <v>A813A7</v>
      </c>
      <c r="V48">
        <v>0</v>
      </c>
      <c r="W48">
        <v>0</v>
      </c>
      <c r="X48">
        <v>2</v>
      </c>
      <c r="Y48">
        <v>0</v>
      </c>
      <c r="AA48">
        <v>1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3</v>
      </c>
      <c r="AI48">
        <v>2</v>
      </c>
      <c r="AJ48">
        <v>0</v>
      </c>
      <c r="AK48" t="s">
        <v>159</v>
      </c>
      <c r="AL48">
        <v>18.457374999999999</v>
      </c>
      <c r="AM48" t="s">
        <v>160</v>
      </c>
      <c r="AN48">
        <v>-66.093277999999998</v>
      </c>
      <c r="AO48">
        <v>25</v>
      </c>
      <c r="AP48">
        <v>0</v>
      </c>
      <c r="AQ48" t="s">
        <v>129</v>
      </c>
      <c r="AR48">
        <v>58</v>
      </c>
      <c r="AS48">
        <v>5</v>
      </c>
      <c r="AT48">
        <v>256</v>
      </c>
      <c r="BB48" t="str">
        <f t="shared" si="16"/>
        <v>4732</v>
      </c>
      <c r="BC48">
        <v>1</v>
      </c>
      <c r="BD48" t="str">
        <f t="shared" si="13"/>
        <v xml:space="preserve">N6198K  </v>
      </c>
      <c r="BE48">
        <v>1</v>
      </c>
      <c r="BJ48">
        <v>0</v>
      </c>
      <c r="BK48">
        <v>0</v>
      </c>
      <c r="BL48" t="s">
        <v>139</v>
      </c>
      <c r="BM48">
        <v>1</v>
      </c>
      <c r="BN48">
        <v>1</v>
      </c>
      <c r="BO48">
        <v>1</v>
      </c>
      <c r="BP48">
        <v>0</v>
      </c>
      <c r="BS48">
        <v>0</v>
      </c>
      <c r="BT48">
        <v>0</v>
      </c>
      <c r="BU48">
        <v>0</v>
      </c>
      <c r="CE48" t="str">
        <f>"18:15:59.258"</f>
        <v>18:15:59.258</v>
      </c>
      <c r="CF48">
        <v>258378111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639</v>
      </c>
      <c r="DB48">
        <v>0</v>
      </c>
      <c r="DC48" t="s">
        <v>132</v>
      </c>
      <c r="DD48" t="s">
        <v>133</v>
      </c>
      <c r="DG48">
        <v>1119622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"06/01/2024 18:15:59.572"</f>
        <v>06/01/2024 18:15:59.572</v>
      </c>
      <c r="C49" t="str">
        <f t="shared" si="11"/>
        <v>FFDDD3C0</v>
      </c>
      <c r="D49" t="s">
        <v>136</v>
      </c>
      <c r="E49">
        <v>23</v>
      </c>
      <c r="F49">
        <v>1023</v>
      </c>
      <c r="G49" t="s">
        <v>124</v>
      </c>
      <c r="J49" t="s">
        <v>138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9"/>
        <v>18:15:59.195</v>
      </c>
      <c r="T49" t="str">
        <f t="shared" si="19"/>
        <v>18:15:59.195</v>
      </c>
      <c r="U49" t="str">
        <f t="shared" si="15"/>
        <v>A813A7</v>
      </c>
      <c r="V49">
        <v>0</v>
      </c>
      <c r="W49">
        <v>0</v>
      </c>
      <c r="X49">
        <v>2</v>
      </c>
      <c r="Y49">
        <v>0</v>
      </c>
      <c r="AA49">
        <v>1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3</v>
      </c>
      <c r="AI49">
        <v>2</v>
      </c>
      <c r="AJ49">
        <v>0</v>
      </c>
      <c r="AK49" t="s">
        <v>159</v>
      </c>
      <c r="AL49">
        <v>18.457374999999999</v>
      </c>
      <c r="AM49" t="s">
        <v>160</v>
      </c>
      <c r="AN49">
        <v>-66.093277999999998</v>
      </c>
      <c r="AO49">
        <v>25</v>
      </c>
      <c r="AP49">
        <v>0</v>
      </c>
      <c r="AQ49" t="s">
        <v>129</v>
      </c>
      <c r="AR49">
        <v>58</v>
      </c>
      <c r="AS49">
        <v>5</v>
      </c>
      <c r="AT49">
        <v>256</v>
      </c>
      <c r="BB49" t="str">
        <f t="shared" si="16"/>
        <v>4732</v>
      </c>
      <c r="BC49">
        <v>1</v>
      </c>
      <c r="BD49" t="str">
        <f t="shared" si="13"/>
        <v xml:space="preserve">N6198K  </v>
      </c>
      <c r="BE49">
        <v>1</v>
      </c>
      <c r="BJ49">
        <v>0</v>
      </c>
      <c r="BK49">
        <v>0</v>
      </c>
      <c r="BL49" t="s">
        <v>139</v>
      </c>
      <c r="BM49">
        <v>1</v>
      </c>
      <c r="BN49">
        <v>1</v>
      </c>
      <c r="BO49">
        <v>1</v>
      </c>
      <c r="BP49">
        <v>0</v>
      </c>
      <c r="BS49">
        <v>0</v>
      </c>
      <c r="BT49">
        <v>0</v>
      </c>
      <c r="BU49">
        <v>0</v>
      </c>
      <c r="CE49" t="str">
        <f>"18:15:59.258"</f>
        <v>18:15:59.258</v>
      </c>
      <c r="CF49">
        <v>258378111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639</v>
      </c>
      <c r="DB49">
        <v>0</v>
      </c>
      <c r="DC49" t="s">
        <v>132</v>
      </c>
      <c r="DD49" t="s">
        <v>133</v>
      </c>
      <c r="DG49">
        <v>1119622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"06/01/2024 18:16:02.353"</f>
        <v>06/01/2024 18:16:02.353</v>
      </c>
      <c r="C50" t="str">
        <f t="shared" si="11"/>
        <v>FFDDD3C0</v>
      </c>
      <c r="D50" t="s">
        <v>134</v>
      </c>
      <c r="E50">
        <v>37</v>
      </c>
      <c r="H50">
        <v>124</v>
      </c>
      <c r="I50" t="s">
        <v>124</v>
      </c>
      <c r="J50" t="s">
        <v>135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ref="S50:T53" si="20">"18:16:00.398"</f>
        <v>18:16:00.398</v>
      </c>
      <c r="T50" t="str">
        <f t="shared" si="20"/>
        <v>18:16:00.398</v>
      </c>
      <c r="U50" t="str">
        <f t="shared" si="15"/>
        <v>A813A7</v>
      </c>
      <c r="V50">
        <v>0</v>
      </c>
      <c r="W50">
        <v>0</v>
      </c>
      <c r="X50">
        <v>2</v>
      </c>
      <c r="Y50">
        <v>0</v>
      </c>
      <c r="AA50">
        <v>1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3</v>
      </c>
      <c r="AI50">
        <v>2</v>
      </c>
      <c r="AJ50">
        <v>0</v>
      </c>
      <c r="AK50" t="s">
        <v>161</v>
      </c>
      <c r="AL50">
        <v>18.457395999999999</v>
      </c>
      <c r="AM50" t="s">
        <v>162</v>
      </c>
      <c r="AN50">
        <v>-66.092934999999997</v>
      </c>
      <c r="AO50">
        <v>25</v>
      </c>
      <c r="AP50">
        <v>0</v>
      </c>
      <c r="AQ50" t="s">
        <v>129</v>
      </c>
      <c r="AR50">
        <v>58</v>
      </c>
      <c r="AS50">
        <v>4</v>
      </c>
      <c r="AT50">
        <v>128</v>
      </c>
      <c r="BB50" t="str">
        <f t="shared" si="16"/>
        <v>4732</v>
      </c>
      <c r="BC50">
        <v>1</v>
      </c>
      <c r="BD50" t="str">
        <f t="shared" si="13"/>
        <v xml:space="preserve">N6198K  </v>
      </c>
      <c r="BE50">
        <v>1</v>
      </c>
      <c r="BJ50">
        <v>0</v>
      </c>
      <c r="BK50">
        <v>0</v>
      </c>
      <c r="BL50" t="s">
        <v>139</v>
      </c>
      <c r="BM50">
        <v>1</v>
      </c>
      <c r="BN50">
        <v>1</v>
      </c>
      <c r="BO50">
        <v>1</v>
      </c>
      <c r="BP50">
        <v>0</v>
      </c>
      <c r="BS50">
        <v>0</v>
      </c>
      <c r="BT50">
        <v>0</v>
      </c>
      <c r="BU50">
        <v>0</v>
      </c>
      <c r="CE50" t="str">
        <f>"18:16:00.463"</f>
        <v>18:16:00.463</v>
      </c>
      <c r="CF50">
        <v>463378051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639</v>
      </c>
      <c r="DB50">
        <v>0</v>
      </c>
      <c r="DC50" t="s">
        <v>132</v>
      </c>
      <c r="DD50" t="s">
        <v>133</v>
      </c>
      <c r="DG50">
        <v>1119743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"06/01/2024 18:16:02.353"</f>
        <v>06/01/2024 18:16:02.353</v>
      </c>
      <c r="C51" t="str">
        <f t="shared" si="11"/>
        <v>FFDDD3C0</v>
      </c>
      <c r="D51" t="s">
        <v>123</v>
      </c>
      <c r="E51">
        <v>7</v>
      </c>
      <c r="H51">
        <v>175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20"/>
        <v>18:16:00.398</v>
      </c>
      <c r="T51" t="str">
        <f t="shared" si="20"/>
        <v>18:16:00.398</v>
      </c>
      <c r="U51" t="str">
        <f t="shared" si="15"/>
        <v>A813A7</v>
      </c>
      <c r="V51">
        <v>0</v>
      </c>
      <c r="W51">
        <v>0</v>
      </c>
      <c r="X51">
        <v>2</v>
      </c>
      <c r="Y51">
        <v>0</v>
      </c>
      <c r="AA51">
        <v>1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3</v>
      </c>
      <c r="AI51">
        <v>2</v>
      </c>
      <c r="AJ51">
        <v>0</v>
      </c>
      <c r="AK51" t="s">
        <v>161</v>
      </c>
      <c r="AL51">
        <v>18.457395999999999</v>
      </c>
      <c r="AM51" t="s">
        <v>162</v>
      </c>
      <c r="AN51">
        <v>-66.092934999999997</v>
      </c>
      <c r="AO51">
        <v>25</v>
      </c>
      <c r="AP51">
        <v>0</v>
      </c>
      <c r="AQ51" t="s">
        <v>129</v>
      </c>
      <c r="AR51">
        <v>58</v>
      </c>
      <c r="AS51">
        <v>4</v>
      </c>
      <c r="AT51">
        <v>128</v>
      </c>
      <c r="BB51" t="str">
        <f t="shared" si="16"/>
        <v>4732</v>
      </c>
      <c r="BC51">
        <v>1</v>
      </c>
      <c r="BD51" t="str">
        <f t="shared" si="13"/>
        <v xml:space="preserve">N6198K  </v>
      </c>
      <c r="BE51">
        <v>1</v>
      </c>
      <c r="BJ51">
        <v>0</v>
      </c>
      <c r="BK51">
        <v>0</v>
      </c>
      <c r="BL51" t="s">
        <v>139</v>
      </c>
      <c r="BM51">
        <v>1</v>
      </c>
      <c r="BN51">
        <v>1</v>
      </c>
      <c r="BO51">
        <v>1</v>
      </c>
      <c r="BP51">
        <v>0</v>
      </c>
      <c r="BS51">
        <v>0</v>
      </c>
      <c r="BT51">
        <v>0</v>
      </c>
      <c r="BU51">
        <v>0</v>
      </c>
      <c r="CE51" t="str">
        <f>"18:16:00.463"</f>
        <v>18:16:00.463</v>
      </c>
      <c r="CF51">
        <v>463378051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639</v>
      </c>
      <c r="DB51">
        <v>0</v>
      </c>
      <c r="DC51" t="s">
        <v>132</v>
      </c>
      <c r="DD51" t="s">
        <v>133</v>
      </c>
      <c r="DG51">
        <v>1119743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"06/01/2024 18:16:02.353"</f>
        <v>06/01/2024 18:16:02.353</v>
      </c>
      <c r="C52" t="str">
        <f t="shared" si="11"/>
        <v>FFDDD3C0</v>
      </c>
      <c r="D52" t="s">
        <v>136</v>
      </c>
      <c r="E52">
        <v>7</v>
      </c>
      <c r="F52">
        <v>1007</v>
      </c>
      <c r="G52" t="s">
        <v>137</v>
      </c>
      <c r="J52" t="s">
        <v>138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20"/>
        <v>18:16:00.398</v>
      </c>
      <c r="T52" t="str">
        <f t="shared" si="20"/>
        <v>18:16:00.398</v>
      </c>
      <c r="U52" t="str">
        <f t="shared" si="15"/>
        <v>A813A7</v>
      </c>
      <c r="V52">
        <v>0</v>
      </c>
      <c r="W52">
        <v>0</v>
      </c>
      <c r="X52">
        <v>2</v>
      </c>
      <c r="Y52">
        <v>0</v>
      </c>
      <c r="AA52">
        <v>1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3</v>
      </c>
      <c r="AI52">
        <v>2</v>
      </c>
      <c r="AJ52">
        <v>0</v>
      </c>
      <c r="AK52" t="s">
        <v>161</v>
      </c>
      <c r="AL52">
        <v>18.457395999999999</v>
      </c>
      <c r="AM52" t="s">
        <v>162</v>
      </c>
      <c r="AN52">
        <v>-66.092934999999997</v>
      </c>
      <c r="AO52">
        <v>25</v>
      </c>
      <c r="AP52">
        <v>0</v>
      </c>
      <c r="AQ52" t="s">
        <v>129</v>
      </c>
      <c r="AR52">
        <v>58</v>
      </c>
      <c r="AS52">
        <v>4</v>
      </c>
      <c r="AT52">
        <v>128</v>
      </c>
      <c r="BB52" t="str">
        <f t="shared" si="16"/>
        <v>4732</v>
      </c>
      <c r="BC52">
        <v>1</v>
      </c>
      <c r="BD52" t="str">
        <f t="shared" si="13"/>
        <v xml:space="preserve">N6198K  </v>
      </c>
      <c r="BE52">
        <v>1</v>
      </c>
      <c r="BJ52">
        <v>0</v>
      </c>
      <c r="BK52">
        <v>0</v>
      </c>
      <c r="BL52" t="s">
        <v>139</v>
      </c>
      <c r="BM52">
        <v>1</v>
      </c>
      <c r="BN52">
        <v>1</v>
      </c>
      <c r="BO52">
        <v>1</v>
      </c>
      <c r="BP52">
        <v>0</v>
      </c>
      <c r="BS52">
        <v>0</v>
      </c>
      <c r="BT52">
        <v>0</v>
      </c>
      <c r="BU52">
        <v>0</v>
      </c>
      <c r="CE52" t="str">
        <f>"18:16:00.463"</f>
        <v>18:16:00.463</v>
      </c>
      <c r="CF52">
        <v>463378051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639</v>
      </c>
      <c r="DB52">
        <v>0</v>
      </c>
      <c r="DC52" t="s">
        <v>132</v>
      </c>
      <c r="DD52" t="s">
        <v>133</v>
      </c>
      <c r="DG52">
        <v>1119743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"06/01/2024 18:16:02.353"</f>
        <v>06/01/2024 18:16:02.353</v>
      </c>
      <c r="C53" t="str">
        <f t="shared" si="11"/>
        <v>FFDDD3C0</v>
      </c>
      <c r="D53" t="s">
        <v>136</v>
      </c>
      <c r="E53">
        <v>23</v>
      </c>
      <c r="F53">
        <v>1023</v>
      </c>
      <c r="G53" t="s">
        <v>124</v>
      </c>
      <c r="J53" t="s">
        <v>138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20"/>
        <v>18:16:00.398</v>
      </c>
      <c r="T53" t="str">
        <f t="shared" si="20"/>
        <v>18:16:00.398</v>
      </c>
      <c r="U53" t="str">
        <f t="shared" si="15"/>
        <v>A813A7</v>
      </c>
      <c r="V53">
        <v>0</v>
      </c>
      <c r="W53">
        <v>0</v>
      </c>
      <c r="X53">
        <v>2</v>
      </c>
      <c r="Y53">
        <v>0</v>
      </c>
      <c r="AA53">
        <v>1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3</v>
      </c>
      <c r="AI53">
        <v>2</v>
      </c>
      <c r="AJ53">
        <v>0</v>
      </c>
      <c r="AK53" t="s">
        <v>161</v>
      </c>
      <c r="AL53">
        <v>18.457395999999999</v>
      </c>
      <c r="AM53" t="s">
        <v>162</v>
      </c>
      <c r="AN53">
        <v>-66.092934999999997</v>
      </c>
      <c r="AO53">
        <v>25</v>
      </c>
      <c r="AP53">
        <v>0</v>
      </c>
      <c r="AQ53" t="s">
        <v>129</v>
      </c>
      <c r="AR53">
        <v>58</v>
      </c>
      <c r="AS53">
        <v>4</v>
      </c>
      <c r="AT53">
        <v>128</v>
      </c>
      <c r="BB53" t="str">
        <f t="shared" si="16"/>
        <v>4732</v>
      </c>
      <c r="BC53">
        <v>1</v>
      </c>
      <c r="BD53" t="str">
        <f t="shared" si="13"/>
        <v xml:space="preserve">N6198K  </v>
      </c>
      <c r="BE53">
        <v>1</v>
      </c>
      <c r="BJ53">
        <v>0</v>
      </c>
      <c r="BK53">
        <v>0</v>
      </c>
      <c r="BL53" t="s">
        <v>139</v>
      </c>
      <c r="BM53">
        <v>1</v>
      </c>
      <c r="BN53">
        <v>1</v>
      </c>
      <c r="BO53">
        <v>1</v>
      </c>
      <c r="BP53">
        <v>0</v>
      </c>
      <c r="BS53">
        <v>0</v>
      </c>
      <c r="BT53">
        <v>0</v>
      </c>
      <c r="BU53">
        <v>0</v>
      </c>
      <c r="CE53" t="str">
        <f>"18:16:00.463"</f>
        <v>18:16:00.463</v>
      </c>
      <c r="CF53">
        <v>463378051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639</v>
      </c>
      <c r="DB53">
        <v>0</v>
      </c>
      <c r="DC53" t="s">
        <v>132</v>
      </c>
      <c r="DD53" t="s">
        <v>133</v>
      </c>
      <c r="DG53">
        <v>1119743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"06/01/2024 18:16:02.571"</f>
        <v>06/01/2024 18:16:02.571</v>
      </c>
      <c r="C54" t="str">
        <f t="shared" si="11"/>
        <v>FFDDD3C0</v>
      </c>
      <c r="D54" t="s">
        <v>123</v>
      </c>
      <c r="E54">
        <v>7</v>
      </c>
      <c r="H54">
        <v>175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ref="S54:T57" si="21">"18:16:02.195"</f>
        <v>18:16:02.195</v>
      </c>
      <c r="T54" t="str">
        <f t="shared" si="21"/>
        <v>18:16:02.195</v>
      </c>
      <c r="U54" t="str">
        <f t="shared" si="15"/>
        <v>A813A7</v>
      </c>
      <c r="V54">
        <v>0</v>
      </c>
      <c r="W54">
        <v>0</v>
      </c>
      <c r="X54">
        <v>2</v>
      </c>
      <c r="Y54">
        <v>0</v>
      </c>
      <c r="AA54">
        <v>1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3</v>
      </c>
      <c r="AI54">
        <v>2</v>
      </c>
      <c r="AJ54">
        <v>0</v>
      </c>
      <c r="AK54" t="s">
        <v>163</v>
      </c>
      <c r="AL54">
        <v>18.457417</v>
      </c>
      <c r="AM54" t="s">
        <v>164</v>
      </c>
      <c r="AN54">
        <v>-66.092440999999994</v>
      </c>
      <c r="AO54">
        <v>25</v>
      </c>
      <c r="AP54">
        <v>0</v>
      </c>
      <c r="AQ54" t="s">
        <v>129</v>
      </c>
      <c r="AR54">
        <v>56</v>
      </c>
      <c r="AS54">
        <v>-2</v>
      </c>
      <c r="AT54">
        <v>320</v>
      </c>
      <c r="BB54" t="str">
        <f t="shared" si="16"/>
        <v>4732</v>
      </c>
      <c r="BC54">
        <v>1</v>
      </c>
      <c r="BD54" t="str">
        <f t="shared" si="13"/>
        <v xml:space="preserve">N6198K  </v>
      </c>
      <c r="BE54">
        <v>1</v>
      </c>
      <c r="BJ54">
        <v>25</v>
      </c>
      <c r="BK54">
        <v>25</v>
      </c>
      <c r="BL54" t="s">
        <v>139</v>
      </c>
      <c r="BM54">
        <v>1</v>
      </c>
      <c r="BN54">
        <v>1</v>
      </c>
      <c r="BO54">
        <v>1</v>
      </c>
      <c r="BP54">
        <v>0</v>
      </c>
      <c r="BS54">
        <v>0</v>
      </c>
      <c r="BT54">
        <v>0</v>
      </c>
      <c r="BU54">
        <v>0</v>
      </c>
      <c r="CE54" t="str">
        <f>"18:16:02.279"</f>
        <v>18:16:02.279</v>
      </c>
      <c r="CF54">
        <v>279128014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639</v>
      </c>
      <c r="DB54">
        <v>0</v>
      </c>
      <c r="DC54" t="s">
        <v>132</v>
      </c>
      <c r="DD54" t="s">
        <v>133</v>
      </c>
      <c r="DG54">
        <v>1119926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"06/01/2024 18:16:02.571"</f>
        <v>06/01/2024 18:16:02.571</v>
      </c>
      <c r="C55" t="str">
        <f t="shared" si="11"/>
        <v>FFDDD3C0</v>
      </c>
      <c r="D55" t="s">
        <v>136</v>
      </c>
      <c r="E55">
        <v>7</v>
      </c>
      <c r="F55">
        <v>1007</v>
      </c>
      <c r="G55" t="s">
        <v>137</v>
      </c>
      <c r="J55" t="s">
        <v>138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21"/>
        <v>18:16:02.195</v>
      </c>
      <c r="T55" t="str">
        <f t="shared" si="21"/>
        <v>18:16:02.195</v>
      </c>
      <c r="U55" t="str">
        <f t="shared" si="15"/>
        <v>A813A7</v>
      </c>
      <c r="V55">
        <v>0</v>
      </c>
      <c r="W55">
        <v>0</v>
      </c>
      <c r="X55">
        <v>2</v>
      </c>
      <c r="Y55">
        <v>0</v>
      </c>
      <c r="AA55">
        <v>1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3</v>
      </c>
      <c r="AI55">
        <v>2</v>
      </c>
      <c r="AJ55">
        <v>0</v>
      </c>
      <c r="AK55" t="s">
        <v>163</v>
      </c>
      <c r="AL55">
        <v>18.457417</v>
      </c>
      <c r="AM55" t="s">
        <v>164</v>
      </c>
      <c r="AN55">
        <v>-66.092440999999994</v>
      </c>
      <c r="AO55">
        <v>25</v>
      </c>
      <c r="AP55">
        <v>0</v>
      </c>
      <c r="AQ55" t="s">
        <v>129</v>
      </c>
      <c r="AR55">
        <v>56</v>
      </c>
      <c r="AS55">
        <v>-2</v>
      </c>
      <c r="AT55">
        <v>320</v>
      </c>
      <c r="BB55" t="str">
        <f t="shared" si="16"/>
        <v>4732</v>
      </c>
      <c r="BC55">
        <v>1</v>
      </c>
      <c r="BD55" t="str">
        <f t="shared" si="13"/>
        <v xml:space="preserve">N6198K  </v>
      </c>
      <c r="BE55">
        <v>1</v>
      </c>
      <c r="BJ55">
        <v>25</v>
      </c>
      <c r="BK55">
        <v>25</v>
      </c>
      <c r="BL55" t="s">
        <v>139</v>
      </c>
      <c r="BM55">
        <v>1</v>
      </c>
      <c r="BN55">
        <v>1</v>
      </c>
      <c r="BO55">
        <v>1</v>
      </c>
      <c r="BP55">
        <v>0</v>
      </c>
      <c r="BS55">
        <v>0</v>
      </c>
      <c r="BT55">
        <v>0</v>
      </c>
      <c r="BU55">
        <v>0</v>
      </c>
      <c r="CE55" t="str">
        <f>"18:16:02.279"</f>
        <v>18:16:02.279</v>
      </c>
      <c r="CF55">
        <v>279128014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639</v>
      </c>
      <c r="DB55">
        <v>0</v>
      </c>
      <c r="DC55" t="s">
        <v>132</v>
      </c>
      <c r="DD55" t="s">
        <v>133</v>
      </c>
      <c r="DG55">
        <v>1119926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"06/01/2024 18:16:02.571"</f>
        <v>06/01/2024 18:16:02.571</v>
      </c>
      <c r="C56" t="str">
        <f t="shared" si="11"/>
        <v>FFDDD3C0</v>
      </c>
      <c r="D56" t="s">
        <v>136</v>
      </c>
      <c r="E56">
        <v>23</v>
      </c>
      <c r="F56">
        <v>1023</v>
      </c>
      <c r="G56" t="s">
        <v>124</v>
      </c>
      <c r="J56" t="s">
        <v>138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21"/>
        <v>18:16:02.195</v>
      </c>
      <c r="T56" t="str">
        <f t="shared" si="21"/>
        <v>18:16:02.195</v>
      </c>
      <c r="U56" t="str">
        <f t="shared" si="15"/>
        <v>A813A7</v>
      </c>
      <c r="V56">
        <v>0</v>
      </c>
      <c r="W56">
        <v>0</v>
      </c>
      <c r="X56">
        <v>2</v>
      </c>
      <c r="Y56">
        <v>0</v>
      </c>
      <c r="AA56">
        <v>1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3</v>
      </c>
      <c r="AI56">
        <v>2</v>
      </c>
      <c r="AJ56">
        <v>0</v>
      </c>
      <c r="AK56" t="s">
        <v>163</v>
      </c>
      <c r="AL56">
        <v>18.457417</v>
      </c>
      <c r="AM56" t="s">
        <v>164</v>
      </c>
      <c r="AN56">
        <v>-66.092440999999994</v>
      </c>
      <c r="AO56">
        <v>25</v>
      </c>
      <c r="AP56">
        <v>0</v>
      </c>
      <c r="AQ56" t="s">
        <v>129</v>
      </c>
      <c r="AR56">
        <v>56</v>
      </c>
      <c r="AS56">
        <v>-2</v>
      </c>
      <c r="AT56">
        <v>320</v>
      </c>
      <c r="BB56" t="str">
        <f t="shared" si="16"/>
        <v>4732</v>
      </c>
      <c r="BC56">
        <v>1</v>
      </c>
      <c r="BD56" t="str">
        <f t="shared" si="13"/>
        <v xml:space="preserve">N6198K  </v>
      </c>
      <c r="BE56">
        <v>1</v>
      </c>
      <c r="BJ56">
        <v>25</v>
      </c>
      <c r="BK56">
        <v>25</v>
      </c>
      <c r="BL56" t="s">
        <v>139</v>
      </c>
      <c r="BM56">
        <v>1</v>
      </c>
      <c r="BN56">
        <v>1</v>
      </c>
      <c r="BO56">
        <v>1</v>
      </c>
      <c r="BP56">
        <v>0</v>
      </c>
      <c r="BS56">
        <v>0</v>
      </c>
      <c r="BT56">
        <v>0</v>
      </c>
      <c r="BU56">
        <v>0</v>
      </c>
      <c r="CE56" t="str">
        <f>"18:16:02.279"</f>
        <v>18:16:02.279</v>
      </c>
      <c r="CF56">
        <v>279128014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639</v>
      </c>
      <c r="DB56">
        <v>0</v>
      </c>
      <c r="DC56" t="s">
        <v>132</v>
      </c>
      <c r="DD56" t="s">
        <v>133</v>
      </c>
      <c r="DG56">
        <v>1119926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"06/01/2024 18:16:02.571"</f>
        <v>06/01/2024 18:16:02.571</v>
      </c>
      <c r="C57" t="str">
        <f t="shared" si="11"/>
        <v>FFDDD3C0</v>
      </c>
      <c r="D57" t="s">
        <v>134</v>
      </c>
      <c r="E57">
        <v>37</v>
      </c>
      <c r="H57">
        <v>124</v>
      </c>
      <c r="I57" t="s">
        <v>124</v>
      </c>
      <c r="J57" t="s">
        <v>135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21"/>
        <v>18:16:02.195</v>
      </c>
      <c r="T57" t="str">
        <f t="shared" si="21"/>
        <v>18:16:02.195</v>
      </c>
      <c r="U57" t="str">
        <f t="shared" si="15"/>
        <v>A813A7</v>
      </c>
      <c r="V57">
        <v>0</v>
      </c>
      <c r="W57">
        <v>0</v>
      </c>
      <c r="X57">
        <v>2</v>
      </c>
      <c r="Y57">
        <v>0</v>
      </c>
      <c r="AA57">
        <v>1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3</v>
      </c>
      <c r="AI57">
        <v>2</v>
      </c>
      <c r="AJ57">
        <v>0</v>
      </c>
      <c r="AK57" t="s">
        <v>163</v>
      </c>
      <c r="AL57">
        <v>18.457417</v>
      </c>
      <c r="AM57" t="s">
        <v>164</v>
      </c>
      <c r="AN57">
        <v>-66.092440999999994</v>
      </c>
      <c r="AO57">
        <v>25</v>
      </c>
      <c r="AP57">
        <v>0</v>
      </c>
      <c r="AQ57" t="s">
        <v>129</v>
      </c>
      <c r="AR57">
        <v>56</v>
      </c>
      <c r="AS57">
        <v>-2</v>
      </c>
      <c r="AT57">
        <v>320</v>
      </c>
      <c r="BB57" t="str">
        <f t="shared" si="16"/>
        <v>4732</v>
      </c>
      <c r="BC57">
        <v>1</v>
      </c>
      <c r="BD57" t="str">
        <f t="shared" si="13"/>
        <v xml:space="preserve">N6198K  </v>
      </c>
      <c r="BE57">
        <v>1</v>
      </c>
      <c r="BJ57">
        <v>25</v>
      </c>
      <c r="BK57">
        <v>25</v>
      </c>
      <c r="BL57" t="s">
        <v>139</v>
      </c>
      <c r="BM57">
        <v>1</v>
      </c>
      <c r="BN57">
        <v>1</v>
      </c>
      <c r="BO57">
        <v>1</v>
      </c>
      <c r="BP57">
        <v>0</v>
      </c>
      <c r="BS57">
        <v>0</v>
      </c>
      <c r="BT57">
        <v>0</v>
      </c>
      <c r="BU57">
        <v>0</v>
      </c>
      <c r="CE57" t="str">
        <f>"18:16:02.279"</f>
        <v>18:16:02.279</v>
      </c>
      <c r="CF57">
        <v>279128014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639</v>
      </c>
      <c r="DB57">
        <v>0</v>
      </c>
      <c r="DC57" t="s">
        <v>132</v>
      </c>
      <c r="DD57" t="s">
        <v>133</v>
      </c>
      <c r="DG57">
        <v>1119926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"06/01/2024 18:16:06.211"</f>
        <v>06/01/2024 18:16:06.211</v>
      </c>
      <c r="C58" t="str">
        <f t="shared" si="11"/>
        <v>FFDDD3C0</v>
      </c>
      <c r="D58" t="s">
        <v>134</v>
      </c>
      <c r="E58">
        <v>37</v>
      </c>
      <c r="H58">
        <v>124</v>
      </c>
      <c r="I58" t="s">
        <v>124</v>
      </c>
      <c r="J58" t="s">
        <v>135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ref="S58:T60" si="22">"18:16:04.594"</f>
        <v>18:16:04.594</v>
      </c>
      <c r="T58" t="str">
        <f t="shared" si="22"/>
        <v>18:16:04.594</v>
      </c>
      <c r="U58" t="str">
        <f t="shared" si="15"/>
        <v>A813A7</v>
      </c>
      <c r="V58">
        <v>0</v>
      </c>
      <c r="W58">
        <v>0</v>
      </c>
      <c r="X58">
        <v>2</v>
      </c>
      <c r="Y58">
        <v>0</v>
      </c>
      <c r="AA58">
        <v>1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3</v>
      </c>
      <c r="AI58">
        <v>2</v>
      </c>
      <c r="AJ58">
        <v>0</v>
      </c>
      <c r="AK58" t="s">
        <v>157</v>
      </c>
      <c r="AL58">
        <v>18.457332000000001</v>
      </c>
      <c r="AM58" t="s">
        <v>165</v>
      </c>
      <c r="AN58">
        <v>-66.091819000000001</v>
      </c>
      <c r="AO58">
        <v>25</v>
      </c>
      <c r="AP58">
        <v>100</v>
      </c>
      <c r="AQ58" t="s">
        <v>129</v>
      </c>
      <c r="AR58">
        <v>52</v>
      </c>
      <c r="AS58">
        <v>-9</v>
      </c>
      <c r="AT58">
        <v>320</v>
      </c>
      <c r="BB58" t="str">
        <f t="shared" si="16"/>
        <v>4732</v>
      </c>
      <c r="BC58">
        <v>1</v>
      </c>
      <c r="BD58" t="str">
        <f t="shared" si="13"/>
        <v xml:space="preserve">N6198K  </v>
      </c>
      <c r="BE58">
        <v>1</v>
      </c>
      <c r="BJ58">
        <v>25</v>
      </c>
      <c r="BK58">
        <v>-75</v>
      </c>
      <c r="BL58" t="s">
        <v>139</v>
      </c>
      <c r="BM58">
        <v>1</v>
      </c>
      <c r="BN58">
        <v>1</v>
      </c>
      <c r="BO58">
        <v>1</v>
      </c>
      <c r="BP58">
        <v>0</v>
      </c>
      <c r="BS58">
        <v>0</v>
      </c>
      <c r="BT58">
        <v>0</v>
      </c>
      <c r="BU58">
        <v>0</v>
      </c>
      <c r="CE58" t="str">
        <f>"18:16:04.701"</f>
        <v>18:16:04.701</v>
      </c>
      <c r="CF58">
        <v>701378024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639</v>
      </c>
      <c r="DB58">
        <v>0</v>
      </c>
      <c r="DC58" t="s">
        <v>132</v>
      </c>
      <c r="DD58" t="s">
        <v>133</v>
      </c>
      <c r="DG58">
        <v>1120169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"06/01/2024 18:16:06.211"</f>
        <v>06/01/2024 18:16:06.211</v>
      </c>
      <c r="C59" t="str">
        <f t="shared" si="11"/>
        <v>FFDDD3C0</v>
      </c>
      <c r="D59" t="s">
        <v>136</v>
      </c>
      <c r="E59">
        <v>7</v>
      </c>
      <c r="F59">
        <v>1007</v>
      </c>
      <c r="G59" t="s">
        <v>137</v>
      </c>
      <c r="J59" t="s">
        <v>138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22"/>
        <v>18:16:04.594</v>
      </c>
      <c r="T59" t="str">
        <f t="shared" si="22"/>
        <v>18:16:04.594</v>
      </c>
      <c r="U59" t="str">
        <f t="shared" si="15"/>
        <v>A813A7</v>
      </c>
      <c r="V59">
        <v>0</v>
      </c>
      <c r="W59">
        <v>0</v>
      </c>
      <c r="X59">
        <v>2</v>
      </c>
      <c r="Y59">
        <v>0</v>
      </c>
      <c r="AA59">
        <v>1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3</v>
      </c>
      <c r="AI59">
        <v>2</v>
      </c>
      <c r="AJ59">
        <v>0</v>
      </c>
      <c r="AK59" t="s">
        <v>157</v>
      </c>
      <c r="AL59">
        <v>18.457332000000001</v>
      </c>
      <c r="AM59" t="s">
        <v>165</v>
      </c>
      <c r="AN59">
        <v>-66.091819000000001</v>
      </c>
      <c r="AO59">
        <v>25</v>
      </c>
      <c r="AP59">
        <v>100</v>
      </c>
      <c r="AQ59" t="s">
        <v>129</v>
      </c>
      <c r="AR59">
        <v>52</v>
      </c>
      <c r="AS59">
        <v>-9</v>
      </c>
      <c r="AT59">
        <v>320</v>
      </c>
      <c r="BB59" t="str">
        <f t="shared" si="16"/>
        <v>4732</v>
      </c>
      <c r="BC59">
        <v>1</v>
      </c>
      <c r="BD59" t="str">
        <f t="shared" si="13"/>
        <v xml:space="preserve">N6198K  </v>
      </c>
      <c r="BE59">
        <v>1</v>
      </c>
      <c r="BJ59">
        <v>25</v>
      </c>
      <c r="BK59">
        <v>-75</v>
      </c>
      <c r="BL59" t="s">
        <v>139</v>
      </c>
      <c r="BM59">
        <v>1</v>
      </c>
      <c r="BN59">
        <v>1</v>
      </c>
      <c r="BO59">
        <v>1</v>
      </c>
      <c r="BP59">
        <v>0</v>
      </c>
      <c r="BS59">
        <v>0</v>
      </c>
      <c r="BT59">
        <v>0</v>
      </c>
      <c r="BU59">
        <v>0</v>
      </c>
      <c r="CE59" t="str">
        <f>"18:16:04.701"</f>
        <v>18:16:04.701</v>
      </c>
      <c r="CF59">
        <v>701378024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639</v>
      </c>
      <c r="DB59">
        <v>0</v>
      </c>
      <c r="DC59" t="s">
        <v>132</v>
      </c>
      <c r="DD59" t="s">
        <v>133</v>
      </c>
      <c r="DG59">
        <v>1120169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"06/01/2024 18:16:06.211"</f>
        <v>06/01/2024 18:16:06.211</v>
      </c>
      <c r="C60" t="str">
        <f t="shared" si="11"/>
        <v>FFDDD3C0</v>
      </c>
      <c r="D60" t="s">
        <v>123</v>
      </c>
      <c r="E60">
        <v>7</v>
      </c>
      <c r="H60">
        <v>175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22"/>
        <v>18:16:04.594</v>
      </c>
      <c r="T60" t="str">
        <f t="shared" si="22"/>
        <v>18:16:04.594</v>
      </c>
      <c r="U60" t="str">
        <f t="shared" si="15"/>
        <v>A813A7</v>
      </c>
      <c r="V60">
        <v>0</v>
      </c>
      <c r="W60">
        <v>0</v>
      </c>
      <c r="X60">
        <v>2</v>
      </c>
      <c r="Y60">
        <v>0</v>
      </c>
      <c r="AA60">
        <v>1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3</v>
      </c>
      <c r="AI60">
        <v>2</v>
      </c>
      <c r="AJ60">
        <v>0</v>
      </c>
      <c r="AK60" t="s">
        <v>157</v>
      </c>
      <c r="AL60">
        <v>18.457332000000001</v>
      </c>
      <c r="AM60" t="s">
        <v>165</v>
      </c>
      <c r="AN60">
        <v>-66.091819000000001</v>
      </c>
      <c r="AO60">
        <v>25</v>
      </c>
      <c r="AP60">
        <v>100</v>
      </c>
      <c r="AQ60" t="s">
        <v>129</v>
      </c>
      <c r="AR60">
        <v>52</v>
      </c>
      <c r="AS60">
        <v>-9</v>
      </c>
      <c r="AT60">
        <v>320</v>
      </c>
      <c r="BB60" t="str">
        <f t="shared" si="16"/>
        <v>4732</v>
      </c>
      <c r="BC60">
        <v>1</v>
      </c>
      <c r="BD60" t="str">
        <f t="shared" si="13"/>
        <v xml:space="preserve">N6198K  </v>
      </c>
      <c r="BE60">
        <v>1</v>
      </c>
      <c r="BJ60">
        <v>25</v>
      </c>
      <c r="BK60">
        <v>-75</v>
      </c>
      <c r="BL60" t="s">
        <v>139</v>
      </c>
      <c r="BM60">
        <v>1</v>
      </c>
      <c r="BN60">
        <v>1</v>
      </c>
      <c r="BO60">
        <v>1</v>
      </c>
      <c r="BP60">
        <v>0</v>
      </c>
      <c r="BS60">
        <v>0</v>
      </c>
      <c r="BT60">
        <v>0</v>
      </c>
      <c r="BU60">
        <v>0</v>
      </c>
      <c r="CE60" t="str">
        <f>"18:16:04.701"</f>
        <v>18:16:04.701</v>
      </c>
      <c r="CF60">
        <v>701378024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639</v>
      </c>
      <c r="DB60">
        <v>0</v>
      </c>
      <c r="DC60" t="s">
        <v>132</v>
      </c>
      <c r="DD60" t="s">
        <v>133</v>
      </c>
      <c r="DG60">
        <v>1120169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"06/01/2024 18:16:03.571"</f>
        <v>06/01/2024 18:16:03.571</v>
      </c>
      <c r="C61" t="str">
        <f t="shared" si="11"/>
        <v>FFDDD3C0</v>
      </c>
      <c r="D61" t="s">
        <v>134</v>
      </c>
      <c r="E61">
        <v>37</v>
      </c>
      <c r="H61">
        <v>124</v>
      </c>
      <c r="I61" t="s">
        <v>124</v>
      </c>
      <c r="J61" t="s">
        <v>135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ref="S61:T64" si="23">"18:16:03.195"</f>
        <v>18:16:03.195</v>
      </c>
      <c r="T61" t="str">
        <f t="shared" si="23"/>
        <v>18:16:03.195</v>
      </c>
      <c r="U61" t="str">
        <f t="shared" si="15"/>
        <v>A813A7</v>
      </c>
      <c r="V61">
        <v>0</v>
      </c>
      <c r="W61">
        <v>0</v>
      </c>
      <c r="X61">
        <v>2</v>
      </c>
      <c r="Y61">
        <v>0</v>
      </c>
      <c r="AA61">
        <v>1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3</v>
      </c>
      <c r="AI61">
        <v>2</v>
      </c>
      <c r="AJ61">
        <v>0</v>
      </c>
      <c r="AK61" t="s">
        <v>161</v>
      </c>
      <c r="AL61">
        <v>18.457395999999999</v>
      </c>
      <c r="AM61" t="s">
        <v>166</v>
      </c>
      <c r="AN61">
        <v>-66.092162000000002</v>
      </c>
      <c r="AO61">
        <v>25</v>
      </c>
      <c r="AP61">
        <v>100</v>
      </c>
      <c r="AQ61" t="s">
        <v>129</v>
      </c>
      <c r="AR61">
        <v>54</v>
      </c>
      <c r="AS61">
        <v>-6</v>
      </c>
      <c r="AT61">
        <v>384</v>
      </c>
      <c r="BB61" t="str">
        <f t="shared" si="16"/>
        <v>4732</v>
      </c>
      <c r="BC61">
        <v>1</v>
      </c>
      <c r="BD61" t="str">
        <f t="shared" si="13"/>
        <v xml:space="preserve">N6198K  </v>
      </c>
      <c r="BE61">
        <v>1</v>
      </c>
      <c r="BJ61">
        <v>25</v>
      </c>
      <c r="BK61">
        <v>-75</v>
      </c>
      <c r="BL61" t="s">
        <v>139</v>
      </c>
      <c r="BM61">
        <v>1</v>
      </c>
      <c r="BN61">
        <v>1</v>
      </c>
      <c r="BO61">
        <v>1</v>
      </c>
      <c r="BP61">
        <v>0</v>
      </c>
      <c r="BS61">
        <v>0</v>
      </c>
      <c r="BT61">
        <v>0</v>
      </c>
      <c r="BU61">
        <v>0</v>
      </c>
      <c r="CE61" t="str">
        <f>"18:16:03.284"</f>
        <v>18:16:03.284</v>
      </c>
      <c r="CF61">
        <v>283627953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639</v>
      </c>
      <c r="DB61">
        <v>0</v>
      </c>
      <c r="DC61" t="s">
        <v>132</v>
      </c>
      <c r="DD61" t="s">
        <v>133</v>
      </c>
      <c r="DG61">
        <v>1120023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"06/01/2024 18:16:03.571"</f>
        <v>06/01/2024 18:16:03.571</v>
      </c>
      <c r="C62" t="str">
        <f t="shared" ref="C62:C93" si="24">"FFDDD3C0"</f>
        <v>FFDDD3C0</v>
      </c>
      <c r="D62" t="s">
        <v>123</v>
      </c>
      <c r="E62">
        <v>7</v>
      </c>
      <c r="H62">
        <v>175</v>
      </c>
      <c r="I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si="23"/>
        <v>18:16:03.195</v>
      </c>
      <c r="T62" t="str">
        <f t="shared" si="23"/>
        <v>18:16:03.195</v>
      </c>
      <c r="U62" t="str">
        <f t="shared" si="15"/>
        <v>A813A7</v>
      </c>
      <c r="V62">
        <v>0</v>
      </c>
      <c r="W62">
        <v>0</v>
      </c>
      <c r="X62">
        <v>2</v>
      </c>
      <c r="Y62">
        <v>0</v>
      </c>
      <c r="AA62">
        <v>1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3</v>
      </c>
      <c r="AI62">
        <v>2</v>
      </c>
      <c r="AJ62">
        <v>0</v>
      </c>
      <c r="AK62" t="s">
        <v>161</v>
      </c>
      <c r="AL62">
        <v>18.457395999999999</v>
      </c>
      <c r="AM62" t="s">
        <v>166</v>
      </c>
      <c r="AN62">
        <v>-66.092162000000002</v>
      </c>
      <c r="AO62">
        <v>25</v>
      </c>
      <c r="AP62">
        <v>100</v>
      </c>
      <c r="AQ62" t="s">
        <v>129</v>
      </c>
      <c r="AR62">
        <v>54</v>
      </c>
      <c r="AS62">
        <v>-6</v>
      </c>
      <c r="AT62">
        <v>384</v>
      </c>
      <c r="BB62" t="str">
        <f t="shared" si="16"/>
        <v>4732</v>
      </c>
      <c r="BC62">
        <v>1</v>
      </c>
      <c r="BD62" t="str">
        <f t="shared" ref="BD62:BD93" si="25">"N6198K  "</f>
        <v xml:space="preserve">N6198K  </v>
      </c>
      <c r="BE62">
        <v>1</v>
      </c>
      <c r="BJ62">
        <v>25</v>
      </c>
      <c r="BK62">
        <v>-75</v>
      </c>
      <c r="BL62" t="s">
        <v>139</v>
      </c>
      <c r="BM62">
        <v>1</v>
      </c>
      <c r="BN62">
        <v>1</v>
      </c>
      <c r="BO62">
        <v>1</v>
      </c>
      <c r="BP62">
        <v>0</v>
      </c>
      <c r="BS62">
        <v>0</v>
      </c>
      <c r="BT62">
        <v>0</v>
      </c>
      <c r="BU62">
        <v>0</v>
      </c>
      <c r="CE62" t="str">
        <f>"18:16:03.284"</f>
        <v>18:16:03.284</v>
      </c>
      <c r="CF62">
        <v>283627953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639</v>
      </c>
      <c r="DB62">
        <v>0</v>
      </c>
      <c r="DC62" t="s">
        <v>132</v>
      </c>
      <c r="DD62" t="s">
        <v>133</v>
      </c>
      <c r="DG62">
        <v>1120023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"06/01/2024 18:16:03.571"</f>
        <v>06/01/2024 18:16:03.571</v>
      </c>
      <c r="C63" t="str">
        <f t="shared" si="24"/>
        <v>FFDDD3C0</v>
      </c>
      <c r="D63" t="s">
        <v>136</v>
      </c>
      <c r="E63">
        <v>7</v>
      </c>
      <c r="F63">
        <v>1007</v>
      </c>
      <c r="G63" t="s">
        <v>137</v>
      </c>
      <c r="J63" t="s">
        <v>138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23"/>
        <v>18:16:03.195</v>
      </c>
      <c r="T63" t="str">
        <f t="shared" si="23"/>
        <v>18:16:03.195</v>
      </c>
      <c r="U63" t="str">
        <f t="shared" si="15"/>
        <v>A813A7</v>
      </c>
      <c r="V63">
        <v>0</v>
      </c>
      <c r="W63">
        <v>0</v>
      </c>
      <c r="X63">
        <v>2</v>
      </c>
      <c r="Y63">
        <v>0</v>
      </c>
      <c r="AA63">
        <v>1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3</v>
      </c>
      <c r="AI63">
        <v>2</v>
      </c>
      <c r="AJ63">
        <v>0</v>
      </c>
      <c r="AK63" t="s">
        <v>161</v>
      </c>
      <c r="AL63">
        <v>18.457395999999999</v>
      </c>
      <c r="AM63" t="s">
        <v>166</v>
      </c>
      <c r="AN63">
        <v>-66.092162000000002</v>
      </c>
      <c r="AO63">
        <v>25</v>
      </c>
      <c r="AP63">
        <v>100</v>
      </c>
      <c r="AQ63" t="s">
        <v>129</v>
      </c>
      <c r="AR63">
        <v>54</v>
      </c>
      <c r="AS63">
        <v>-6</v>
      </c>
      <c r="AT63">
        <v>384</v>
      </c>
      <c r="BB63" t="str">
        <f t="shared" si="16"/>
        <v>4732</v>
      </c>
      <c r="BC63">
        <v>1</v>
      </c>
      <c r="BD63" t="str">
        <f t="shared" si="25"/>
        <v xml:space="preserve">N6198K  </v>
      </c>
      <c r="BE63">
        <v>1</v>
      </c>
      <c r="BJ63">
        <v>25</v>
      </c>
      <c r="BK63">
        <v>-75</v>
      </c>
      <c r="BL63" t="s">
        <v>139</v>
      </c>
      <c r="BM63">
        <v>1</v>
      </c>
      <c r="BN63">
        <v>1</v>
      </c>
      <c r="BO63">
        <v>1</v>
      </c>
      <c r="BP63">
        <v>0</v>
      </c>
      <c r="BS63">
        <v>0</v>
      </c>
      <c r="BT63">
        <v>0</v>
      </c>
      <c r="BU63">
        <v>0</v>
      </c>
      <c r="CE63" t="str">
        <f>"18:16:03.284"</f>
        <v>18:16:03.284</v>
      </c>
      <c r="CF63">
        <v>283627953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639</v>
      </c>
      <c r="DB63">
        <v>0</v>
      </c>
      <c r="DC63" t="s">
        <v>132</v>
      </c>
      <c r="DD63" t="s">
        <v>133</v>
      </c>
      <c r="DG63">
        <v>1120023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"06/01/2024 18:16:03.571"</f>
        <v>06/01/2024 18:16:03.571</v>
      </c>
      <c r="C64" t="str">
        <f t="shared" si="24"/>
        <v>FFDDD3C0</v>
      </c>
      <c r="D64" t="s">
        <v>136</v>
      </c>
      <c r="E64">
        <v>23</v>
      </c>
      <c r="F64">
        <v>1023</v>
      </c>
      <c r="G64" t="s">
        <v>124</v>
      </c>
      <c r="J64" t="s">
        <v>138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23"/>
        <v>18:16:03.195</v>
      </c>
      <c r="T64" t="str">
        <f t="shared" si="23"/>
        <v>18:16:03.195</v>
      </c>
      <c r="U64" t="str">
        <f t="shared" si="15"/>
        <v>A813A7</v>
      </c>
      <c r="V64">
        <v>0</v>
      </c>
      <c r="W64">
        <v>0</v>
      </c>
      <c r="X64">
        <v>2</v>
      </c>
      <c r="Y64">
        <v>0</v>
      </c>
      <c r="AA64">
        <v>1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3</v>
      </c>
      <c r="AI64">
        <v>2</v>
      </c>
      <c r="AJ64">
        <v>0</v>
      </c>
      <c r="AK64" t="s">
        <v>161</v>
      </c>
      <c r="AL64">
        <v>18.457395999999999</v>
      </c>
      <c r="AM64" t="s">
        <v>166</v>
      </c>
      <c r="AN64">
        <v>-66.092162000000002</v>
      </c>
      <c r="AO64">
        <v>25</v>
      </c>
      <c r="AP64">
        <v>100</v>
      </c>
      <c r="AQ64" t="s">
        <v>129</v>
      </c>
      <c r="AR64">
        <v>54</v>
      </c>
      <c r="AS64">
        <v>-6</v>
      </c>
      <c r="AT64">
        <v>384</v>
      </c>
      <c r="BB64" t="str">
        <f t="shared" si="16"/>
        <v>4732</v>
      </c>
      <c r="BC64">
        <v>1</v>
      </c>
      <c r="BD64" t="str">
        <f t="shared" si="25"/>
        <v xml:space="preserve">N6198K  </v>
      </c>
      <c r="BE64">
        <v>1</v>
      </c>
      <c r="BJ64">
        <v>25</v>
      </c>
      <c r="BK64">
        <v>-75</v>
      </c>
      <c r="BL64" t="s">
        <v>139</v>
      </c>
      <c r="BM64">
        <v>1</v>
      </c>
      <c r="BN64">
        <v>1</v>
      </c>
      <c r="BO64">
        <v>1</v>
      </c>
      <c r="BP64">
        <v>0</v>
      </c>
      <c r="BS64">
        <v>0</v>
      </c>
      <c r="BT64">
        <v>0</v>
      </c>
      <c r="BU64">
        <v>0</v>
      </c>
      <c r="CE64" t="str">
        <f>"18:16:03.284"</f>
        <v>18:16:03.284</v>
      </c>
      <c r="CF64">
        <v>283627953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639</v>
      </c>
      <c r="DB64">
        <v>0</v>
      </c>
      <c r="DC64" t="s">
        <v>132</v>
      </c>
      <c r="DD64" t="s">
        <v>133</v>
      </c>
      <c r="DG64">
        <v>1120023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"06/01/2024 18:16:06.586"</f>
        <v>06/01/2024 18:16:06.586</v>
      </c>
      <c r="C65" t="str">
        <f t="shared" si="24"/>
        <v>FFDDD3C0</v>
      </c>
      <c r="D65" t="s">
        <v>134</v>
      </c>
      <c r="E65">
        <v>37</v>
      </c>
      <c r="H65">
        <v>124</v>
      </c>
      <c r="I65" t="s">
        <v>124</v>
      </c>
      <c r="J65" t="s">
        <v>135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ref="S65:T67" si="26">"18:16:05.797"</f>
        <v>18:16:05.797</v>
      </c>
      <c r="T65" t="str">
        <f t="shared" si="26"/>
        <v>18:16:05.797</v>
      </c>
      <c r="U65" t="str">
        <f t="shared" si="15"/>
        <v>A813A7</v>
      </c>
      <c r="V65">
        <v>0</v>
      </c>
      <c r="W65">
        <v>0</v>
      </c>
      <c r="X65">
        <v>2</v>
      </c>
      <c r="Y65">
        <v>0</v>
      </c>
      <c r="AA65">
        <v>1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3</v>
      </c>
      <c r="AI65">
        <v>2</v>
      </c>
      <c r="AJ65">
        <v>0</v>
      </c>
      <c r="AK65" t="s">
        <v>167</v>
      </c>
      <c r="AL65">
        <v>18.457288999999999</v>
      </c>
      <c r="AM65" t="s">
        <v>168</v>
      </c>
      <c r="AN65">
        <v>-66.091497000000004</v>
      </c>
      <c r="AO65">
        <v>25</v>
      </c>
      <c r="AP65">
        <v>100</v>
      </c>
      <c r="AQ65" t="s">
        <v>129</v>
      </c>
      <c r="AR65">
        <v>51</v>
      </c>
      <c r="AS65">
        <v>-12</v>
      </c>
      <c r="AT65">
        <v>256</v>
      </c>
      <c r="BB65" t="str">
        <f t="shared" si="16"/>
        <v>4732</v>
      </c>
      <c r="BC65">
        <v>1</v>
      </c>
      <c r="BD65" t="str">
        <f t="shared" si="25"/>
        <v xml:space="preserve">N6198K  </v>
      </c>
      <c r="BE65">
        <v>1</v>
      </c>
      <c r="BJ65">
        <v>25</v>
      </c>
      <c r="BK65">
        <v>-75</v>
      </c>
      <c r="BL65" t="s">
        <v>139</v>
      </c>
      <c r="BM65">
        <v>1</v>
      </c>
      <c r="BN65">
        <v>1</v>
      </c>
      <c r="BO65">
        <v>1</v>
      </c>
      <c r="BP65">
        <v>0</v>
      </c>
      <c r="BS65">
        <v>0</v>
      </c>
      <c r="BT65">
        <v>0</v>
      </c>
      <c r="BU65">
        <v>0</v>
      </c>
      <c r="CE65" t="str">
        <f>"18:16:05.905"</f>
        <v>18:16:05.905</v>
      </c>
      <c r="CF65">
        <v>905377850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639</v>
      </c>
      <c r="DB65">
        <v>0</v>
      </c>
      <c r="DC65" t="s">
        <v>132</v>
      </c>
      <c r="DD65" t="s">
        <v>133</v>
      </c>
      <c r="DG65">
        <v>1120284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"06/01/2024 18:16:06.586"</f>
        <v>06/01/2024 18:16:06.586</v>
      </c>
      <c r="C66" t="str">
        <f t="shared" si="24"/>
        <v>FFDDD3C0</v>
      </c>
      <c r="D66" t="s">
        <v>123</v>
      </c>
      <c r="E66">
        <v>7</v>
      </c>
      <c r="H66">
        <v>175</v>
      </c>
      <c r="I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26"/>
        <v>18:16:05.797</v>
      </c>
      <c r="T66" t="str">
        <f t="shared" si="26"/>
        <v>18:16:05.797</v>
      </c>
      <c r="U66" t="str">
        <f t="shared" ref="U66:U97" si="27">"A813A7"</f>
        <v>A813A7</v>
      </c>
      <c r="V66">
        <v>0</v>
      </c>
      <c r="W66">
        <v>0</v>
      </c>
      <c r="X66">
        <v>2</v>
      </c>
      <c r="Y66">
        <v>0</v>
      </c>
      <c r="AA66">
        <v>1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3</v>
      </c>
      <c r="AI66">
        <v>2</v>
      </c>
      <c r="AJ66">
        <v>0</v>
      </c>
      <c r="AK66" t="s">
        <v>167</v>
      </c>
      <c r="AL66">
        <v>18.457288999999999</v>
      </c>
      <c r="AM66" t="s">
        <v>168</v>
      </c>
      <c r="AN66">
        <v>-66.091497000000004</v>
      </c>
      <c r="AO66">
        <v>25</v>
      </c>
      <c r="AP66">
        <v>100</v>
      </c>
      <c r="AQ66" t="s">
        <v>129</v>
      </c>
      <c r="AR66">
        <v>51</v>
      </c>
      <c r="AS66">
        <v>-12</v>
      </c>
      <c r="AT66">
        <v>256</v>
      </c>
      <c r="BB66" t="str">
        <f t="shared" ref="BB66:BB97" si="28">"4732"</f>
        <v>4732</v>
      </c>
      <c r="BC66">
        <v>1</v>
      </c>
      <c r="BD66" t="str">
        <f t="shared" si="25"/>
        <v xml:space="preserve">N6198K  </v>
      </c>
      <c r="BE66">
        <v>1</v>
      </c>
      <c r="BJ66">
        <v>25</v>
      </c>
      <c r="BK66">
        <v>-75</v>
      </c>
      <c r="BL66" t="s">
        <v>139</v>
      </c>
      <c r="BM66">
        <v>1</v>
      </c>
      <c r="BN66">
        <v>1</v>
      </c>
      <c r="BO66">
        <v>1</v>
      </c>
      <c r="BP66">
        <v>0</v>
      </c>
      <c r="BS66">
        <v>0</v>
      </c>
      <c r="BT66">
        <v>0</v>
      </c>
      <c r="BU66">
        <v>0</v>
      </c>
      <c r="CE66" t="str">
        <f>"18:16:05.905"</f>
        <v>18:16:05.905</v>
      </c>
      <c r="CF66">
        <v>905377850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6</v>
      </c>
      <c r="CY66">
        <v>7</v>
      </c>
      <c r="CZ66" t="s">
        <v>131</v>
      </c>
      <c r="DA66">
        <v>639</v>
      </c>
      <c r="DB66">
        <v>0</v>
      </c>
      <c r="DC66" t="s">
        <v>132</v>
      </c>
      <c r="DD66" t="s">
        <v>133</v>
      </c>
      <c r="DG66">
        <v>1120284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"06/01/2024 18:16:06.586"</f>
        <v>06/01/2024 18:16:06.586</v>
      </c>
      <c r="C67" t="str">
        <f t="shared" si="24"/>
        <v>FFDDD3C0</v>
      </c>
      <c r="D67" t="s">
        <v>136</v>
      </c>
      <c r="E67">
        <v>7</v>
      </c>
      <c r="F67">
        <v>1007</v>
      </c>
      <c r="G67" t="s">
        <v>137</v>
      </c>
      <c r="J67" t="s">
        <v>138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26"/>
        <v>18:16:05.797</v>
      </c>
      <c r="T67" t="str">
        <f t="shared" si="26"/>
        <v>18:16:05.797</v>
      </c>
      <c r="U67" t="str">
        <f t="shared" si="27"/>
        <v>A813A7</v>
      </c>
      <c r="V67">
        <v>0</v>
      </c>
      <c r="W67">
        <v>0</v>
      </c>
      <c r="X67">
        <v>2</v>
      </c>
      <c r="Y67">
        <v>0</v>
      </c>
      <c r="AA67">
        <v>1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3</v>
      </c>
      <c r="AI67">
        <v>2</v>
      </c>
      <c r="AJ67">
        <v>0</v>
      </c>
      <c r="AK67" t="s">
        <v>167</v>
      </c>
      <c r="AL67">
        <v>18.457288999999999</v>
      </c>
      <c r="AM67" t="s">
        <v>168</v>
      </c>
      <c r="AN67">
        <v>-66.091497000000004</v>
      </c>
      <c r="AO67">
        <v>25</v>
      </c>
      <c r="AP67">
        <v>100</v>
      </c>
      <c r="AQ67" t="s">
        <v>129</v>
      </c>
      <c r="AR67">
        <v>51</v>
      </c>
      <c r="AS67">
        <v>-12</v>
      </c>
      <c r="AT67">
        <v>256</v>
      </c>
      <c r="BB67" t="str">
        <f t="shared" si="28"/>
        <v>4732</v>
      </c>
      <c r="BC67">
        <v>1</v>
      </c>
      <c r="BD67" t="str">
        <f t="shared" si="25"/>
        <v xml:space="preserve">N6198K  </v>
      </c>
      <c r="BE67">
        <v>1</v>
      </c>
      <c r="BJ67">
        <v>25</v>
      </c>
      <c r="BK67">
        <v>-75</v>
      </c>
      <c r="BL67" t="s">
        <v>139</v>
      </c>
      <c r="BM67">
        <v>1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"18:16:05.905"</f>
        <v>18:16:05.905</v>
      </c>
      <c r="CF67">
        <v>905377850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639</v>
      </c>
      <c r="DB67">
        <v>0</v>
      </c>
      <c r="DC67" t="s">
        <v>132</v>
      </c>
      <c r="DD67" t="s">
        <v>133</v>
      </c>
      <c r="DG67">
        <v>1120284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"06/01/2024 18:16:07.695"</f>
        <v>06/01/2024 18:16:07.695</v>
      </c>
      <c r="C68" t="str">
        <f t="shared" si="24"/>
        <v>FFDDD3C0</v>
      </c>
      <c r="D68" t="s">
        <v>134</v>
      </c>
      <c r="E68">
        <v>37</v>
      </c>
      <c r="H68">
        <v>124</v>
      </c>
      <c r="I68" t="s">
        <v>124</v>
      </c>
      <c r="J68" t="s">
        <v>135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ref="S68:T71" si="29">"18:16:07.195"</f>
        <v>18:16:07.195</v>
      </c>
      <c r="T68" t="str">
        <f t="shared" si="29"/>
        <v>18:16:07.195</v>
      </c>
      <c r="U68" t="str">
        <f t="shared" si="27"/>
        <v>A813A7</v>
      </c>
      <c r="V68">
        <v>0</v>
      </c>
      <c r="W68">
        <v>0</v>
      </c>
      <c r="X68">
        <v>2</v>
      </c>
      <c r="Y68">
        <v>0</v>
      </c>
      <c r="AA68">
        <v>1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3</v>
      </c>
      <c r="AI68">
        <v>2</v>
      </c>
      <c r="AJ68">
        <v>0</v>
      </c>
      <c r="AK68" t="s">
        <v>153</v>
      </c>
      <c r="AL68">
        <v>18.457203</v>
      </c>
      <c r="AM68" t="s">
        <v>169</v>
      </c>
      <c r="AN68">
        <v>-66.091154000000003</v>
      </c>
      <c r="AO68">
        <v>25</v>
      </c>
      <c r="AP68">
        <v>100</v>
      </c>
      <c r="AQ68" t="s">
        <v>129</v>
      </c>
      <c r="AR68">
        <v>51</v>
      </c>
      <c r="AS68">
        <v>-14</v>
      </c>
      <c r="AT68">
        <v>128</v>
      </c>
      <c r="BB68" t="str">
        <f t="shared" si="28"/>
        <v>4732</v>
      </c>
      <c r="BC68">
        <v>1</v>
      </c>
      <c r="BD68" t="str">
        <f t="shared" si="25"/>
        <v xml:space="preserve">N6198K  </v>
      </c>
      <c r="BE68">
        <v>1</v>
      </c>
      <c r="BJ68">
        <v>50</v>
      </c>
      <c r="BK68">
        <v>-50</v>
      </c>
      <c r="BL68" t="s">
        <v>139</v>
      </c>
      <c r="BM68">
        <v>1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"18:16:07.332"</f>
        <v>18:16:07.332</v>
      </c>
      <c r="CF68">
        <v>331877881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6</v>
      </c>
      <c r="CY68">
        <v>7</v>
      </c>
      <c r="CZ68" t="s">
        <v>131</v>
      </c>
      <c r="DA68">
        <v>639</v>
      </c>
      <c r="DB68">
        <v>0</v>
      </c>
      <c r="DC68" t="s">
        <v>132</v>
      </c>
      <c r="DD68" t="s">
        <v>133</v>
      </c>
      <c r="DG68">
        <v>1120422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"06/01/2024 18:16:07.695"</f>
        <v>06/01/2024 18:16:07.695</v>
      </c>
      <c r="C69" t="str">
        <f t="shared" si="24"/>
        <v>FFDDD3C0</v>
      </c>
      <c r="D69" t="s">
        <v>123</v>
      </c>
      <c r="E69">
        <v>7</v>
      </c>
      <c r="H69">
        <v>175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29"/>
        <v>18:16:07.195</v>
      </c>
      <c r="T69" t="str">
        <f t="shared" si="29"/>
        <v>18:16:07.195</v>
      </c>
      <c r="U69" t="str">
        <f t="shared" si="27"/>
        <v>A813A7</v>
      </c>
      <c r="V69">
        <v>0</v>
      </c>
      <c r="W69">
        <v>0</v>
      </c>
      <c r="X69">
        <v>2</v>
      </c>
      <c r="Y69">
        <v>0</v>
      </c>
      <c r="AA69">
        <v>1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3</v>
      </c>
      <c r="AI69">
        <v>2</v>
      </c>
      <c r="AJ69">
        <v>0</v>
      </c>
      <c r="AK69" t="s">
        <v>153</v>
      </c>
      <c r="AL69">
        <v>18.457203</v>
      </c>
      <c r="AM69" t="s">
        <v>169</v>
      </c>
      <c r="AN69">
        <v>-66.091154000000003</v>
      </c>
      <c r="AO69">
        <v>25</v>
      </c>
      <c r="AP69">
        <v>100</v>
      </c>
      <c r="AQ69" t="s">
        <v>129</v>
      </c>
      <c r="AR69">
        <v>51</v>
      </c>
      <c r="AS69">
        <v>-14</v>
      </c>
      <c r="AT69">
        <v>128</v>
      </c>
      <c r="BB69" t="str">
        <f t="shared" si="28"/>
        <v>4732</v>
      </c>
      <c r="BC69">
        <v>1</v>
      </c>
      <c r="BD69" t="str">
        <f t="shared" si="25"/>
        <v xml:space="preserve">N6198K  </v>
      </c>
      <c r="BE69">
        <v>1</v>
      </c>
      <c r="BJ69">
        <v>50</v>
      </c>
      <c r="BK69">
        <v>-50</v>
      </c>
      <c r="BL69" t="s">
        <v>139</v>
      </c>
      <c r="BM69">
        <v>1</v>
      </c>
      <c r="BN69">
        <v>1</v>
      </c>
      <c r="BO69">
        <v>1</v>
      </c>
      <c r="BP69">
        <v>0</v>
      </c>
      <c r="BS69">
        <v>0</v>
      </c>
      <c r="BT69">
        <v>0</v>
      </c>
      <c r="BU69">
        <v>0</v>
      </c>
      <c r="CE69" t="str">
        <f>"18:16:07.332"</f>
        <v>18:16:07.332</v>
      </c>
      <c r="CF69">
        <v>331877881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6</v>
      </c>
      <c r="CY69">
        <v>7</v>
      </c>
      <c r="CZ69" t="s">
        <v>131</v>
      </c>
      <c r="DA69">
        <v>639</v>
      </c>
      <c r="DB69">
        <v>0</v>
      </c>
      <c r="DC69" t="s">
        <v>132</v>
      </c>
      <c r="DD69" t="s">
        <v>133</v>
      </c>
      <c r="DG69">
        <v>1120422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"06/01/2024 18:16:07.695"</f>
        <v>06/01/2024 18:16:07.695</v>
      </c>
      <c r="C70" t="str">
        <f t="shared" si="24"/>
        <v>FFDDD3C0</v>
      </c>
      <c r="D70" t="s">
        <v>136</v>
      </c>
      <c r="E70">
        <v>7</v>
      </c>
      <c r="F70">
        <v>1007</v>
      </c>
      <c r="G70" t="s">
        <v>137</v>
      </c>
      <c r="J70" t="s">
        <v>138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29"/>
        <v>18:16:07.195</v>
      </c>
      <c r="T70" t="str">
        <f t="shared" si="29"/>
        <v>18:16:07.195</v>
      </c>
      <c r="U70" t="str">
        <f t="shared" si="27"/>
        <v>A813A7</v>
      </c>
      <c r="V70">
        <v>0</v>
      </c>
      <c r="W70">
        <v>0</v>
      </c>
      <c r="X70">
        <v>2</v>
      </c>
      <c r="Y70">
        <v>0</v>
      </c>
      <c r="AA70">
        <v>1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3</v>
      </c>
      <c r="AI70">
        <v>2</v>
      </c>
      <c r="AJ70">
        <v>0</v>
      </c>
      <c r="AK70" t="s">
        <v>153</v>
      </c>
      <c r="AL70">
        <v>18.457203</v>
      </c>
      <c r="AM70" t="s">
        <v>169</v>
      </c>
      <c r="AN70">
        <v>-66.091154000000003</v>
      </c>
      <c r="AO70">
        <v>25</v>
      </c>
      <c r="AP70">
        <v>100</v>
      </c>
      <c r="AQ70" t="s">
        <v>129</v>
      </c>
      <c r="AR70">
        <v>51</v>
      </c>
      <c r="AS70">
        <v>-14</v>
      </c>
      <c r="AT70">
        <v>128</v>
      </c>
      <c r="BB70" t="str">
        <f t="shared" si="28"/>
        <v>4732</v>
      </c>
      <c r="BC70">
        <v>1</v>
      </c>
      <c r="BD70" t="str">
        <f t="shared" si="25"/>
        <v xml:space="preserve">N6198K  </v>
      </c>
      <c r="BE70">
        <v>1</v>
      </c>
      <c r="BJ70">
        <v>50</v>
      </c>
      <c r="BK70">
        <v>-50</v>
      </c>
      <c r="BL70" t="s">
        <v>139</v>
      </c>
      <c r="BM70">
        <v>1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"18:16:07.332"</f>
        <v>18:16:07.332</v>
      </c>
      <c r="CF70">
        <v>331877881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6</v>
      </c>
      <c r="CY70">
        <v>7</v>
      </c>
      <c r="CZ70" t="s">
        <v>131</v>
      </c>
      <c r="DA70">
        <v>639</v>
      </c>
      <c r="DB70">
        <v>0</v>
      </c>
      <c r="DC70" t="s">
        <v>132</v>
      </c>
      <c r="DD70" t="s">
        <v>133</v>
      </c>
      <c r="DG70">
        <v>1120422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"06/01/2024 18:16:07.695"</f>
        <v>06/01/2024 18:16:07.695</v>
      </c>
      <c r="C71" t="str">
        <f t="shared" si="24"/>
        <v>FFDDD3C0</v>
      </c>
      <c r="D71" t="s">
        <v>136</v>
      </c>
      <c r="E71">
        <v>23</v>
      </c>
      <c r="F71">
        <v>1023</v>
      </c>
      <c r="G71" t="s">
        <v>124</v>
      </c>
      <c r="J71" t="s">
        <v>138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9"/>
        <v>18:16:07.195</v>
      </c>
      <c r="T71" t="str">
        <f t="shared" si="29"/>
        <v>18:16:07.195</v>
      </c>
      <c r="U71" t="str">
        <f t="shared" si="27"/>
        <v>A813A7</v>
      </c>
      <c r="V71">
        <v>0</v>
      </c>
      <c r="W71">
        <v>0</v>
      </c>
      <c r="X71">
        <v>2</v>
      </c>
      <c r="Y71">
        <v>0</v>
      </c>
      <c r="AA71">
        <v>1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3</v>
      </c>
      <c r="AI71">
        <v>2</v>
      </c>
      <c r="AJ71">
        <v>0</v>
      </c>
      <c r="AK71" t="s">
        <v>153</v>
      </c>
      <c r="AL71">
        <v>18.457203</v>
      </c>
      <c r="AM71" t="s">
        <v>169</v>
      </c>
      <c r="AN71">
        <v>-66.091154000000003</v>
      </c>
      <c r="AO71">
        <v>25</v>
      </c>
      <c r="AP71">
        <v>100</v>
      </c>
      <c r="AQ71" t="s">
        <v>129</v>
      </c>
      <c r="AR71">
        <v>51</v>
      </c>
      <c r="AS71">
        <v>-14</v>
      </c>
      <c r="AT71">
        <v>128</v>
      </c>
      <c r="BB71" t="str">
        <f t="shared" si="28"/>
        <v>4732</v>
      </c>
      <c r="BC71">
        <v>1</v>
      </c>
      <c r="BD71" t="str">
        <f t="shared" si="25"/>
        <v xml:space="preserve">N6198K  </v>
      </c>
      <c r="BE71">
        <v>1</v>
      </c>
      <c r="BJ71">
        <v>50</v>
      </c>
      <c r="BK71">
        <v>-50</v>
      </c>
      <c r="BL71" t="s">
        <v>139</v>
      </c>
      <c r="BM71">
        <v>1</v>
      </c>
      <c r="BN71">
        <v>1</v>
      </c>
      <c r="BO71">
        <v>1</v>
      </c>
      <c r="BP71">
        <v>0</v>
      </c>
      <c r="BS71">
        <v>0</v>
      </c>
      <c r="BT71">
        <v>0</v>
      </c>
      <c r="BU71">
        <v>0</v>
      </c>
      <c r="CE71" t="str">
        <f>"18:16:07.332"</f>
        <v>18:16:07.332</v>
      </c>
      <c r="CF71">
        <v>331877881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6</v>
      </c>
      <c r="CY71">
        <v>7</v>
      </c>
      <c r="CZ71" t="s">
        <v>131</v>
      </c>
      <c r="DA71">
        <v>639</v>
      </c>
      <c r="DB71">
        <v>0</v>
      </c>
      <c r="DC71" t="s">
        <v>132</v>
      </c>
      <c r="DD71" t="s">
        <v>133</v>
      </c>
      <c r="DG71">
        <v>1120422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"06/01/2024 18:16:07.086"</f>
        <v>06/01/2024 18:16:07.086</v>
      </c>
      <c r="C72" t="str">
        <f t="shared" si="24"/>
        <v>FFDDD3C0</v>
      </c>
      <c r="D72" t="s">
        <v>134</v>
      </c>
      <c r="E72">
        <v>37</v>
      </c>
      <c r="H72">
        <v>124</v>
      </c>
      <c r="I72" t="s">
        <v>124</v>
      </c>
      <c r="J72" t="s">
        <v>135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ref="S72:T75" si="30">"18:16:06.195"</f>
        <v>18:16:06.195</v>
      </c>
      <c r="T72" t="str">
        <f t="shared" si="30"/>
        <v>18:16:06.195</v>
      </c>
      <c r="U72" t="str">
        <f t="shared" si="27"/>
        <v>A813A7</v>
      </c>
      <c r="V72">
        <v>0</v>
      </c>
      <c r="W72">
        <v>0</v>
      </c>
      <c r="X72">
        <v>2</v>
      </c>
      <c r="Y72">
        <v>0</v>
      </c>
      <c r="AA72">
        <v>1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3</v>
      </c>
      <c r="AI72">
        <v>2</v>
      </c>
      <c r="AJ72">
        <v>0</v>
      </c>
      <c r="AK72" t="s">
        <v>170</v>
      </c>
      <c r="AL72">
        <v>18.457267000000002</v>
      </c>
      <c r="AM72" t="s">
        <v>171</v>
      </c>
      <c r="AN72">
        <v>-66.091410999999994</v>
      </c>
      <c r="AO72">
        <v>25</v>
      </c>
      <c r="AP72">
        <v>100</v>
      </c>
      <c r="AQ72" t="s">
        <v>129</v>
      </c>
      <c r="AR72">
        <v>51</v>
      </c>
      <c r="AS72">
        <v>-12</v>
      </c>
      <c r="AT72">
        <v>192</v>
      </c>
      <c r="BB72" t="str">
        <f t="shared" si="28"/>
        <v>4732</v>
      </c>
      <c r="BC72">
        <v>1</v>
      </c>
      <c r="BD72" t="str">
        <f t="shared" si="25"/>
        <v xml:space="preserve">N6198K  </v>
      </c>
      <c r="BE72">
        <v>1</v>
      </c>
      <c r="BJ72">
        <v>50</v>
      </c>
      <c r="BK72">
        <v>-50</v>
      </c>
      <c r="BL72" t="s">
        <v>139</v>
      </c>
      <c r="BM72">
        <v>1</v>
      </c>
      <c r="BN72">
        <v>1</v>
      </c>
      <c r="BO72">
        <v>1</v>
      </c>
      <c r="BP72">
        <v>0</v>
      </c>
      <c r="BS72">
        <v>0</v>
      </c>
      <c r="BT72">
        <v>0</v>
      </c>
      <c r="BU72">
        <v>0</v>
      </c>
      <c r="CE72" t="str">
        <f>"18:16:06.329"</f>
        <v>18:16:06.329</v>
      </c>
      <c r="CF72">
        <v>329127938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639</v>
      </c>
      <c r="DB72">
        <v>0</v>
      </c>
      <c r="DC72" t="s">
        <v>132</v>
      </c>
      <c r="DD72" t="s">
        <v>133</v>
      </c>
      <c r="DG72">
        <v>1120328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"06/01/2024 18:16:07.086"</f>
        <v>06/01/2024 18:16:07.086</v>
      </c>
      <c r="C73" t="str">
        <f t="shared" si="24"/>
        <v>FFDDD3C0</v>
      </c>
      <c r="D73" t="s">
        <v>123</v>
      </c>
      <c r="E73">
        <v>7</v>
      </c>
      <c r="H73">
        <v>175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30"/>
        <v>18:16:06.195</v>
      </c>
      <c r="T73" t="str">
        <f t="shared" si="30"/>
        <v>18:16:06.195</v>
      </c>
      <c r="U73" t="str">
        <f t="shared" si="27"/>
        <v>A813A7</v>
      </c>
      <c r="V73">
        <v>0</v>
      </c>
      <c r="W73">
        <v>0</v>
      </c>
      <c r="X73">
        <v>2</v>
      </c>
      <c r="Y73">
        <v>0</v>
      </c>
      <c r="AA73">
        <v>1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3</v>
      </c>
      <c r="AI73">
        <v>2</v>
      </c>
      <c r="AJ73">
        <v>0</v>
      </c>
      <c r="AK73" t="s">
        <v>170</v>
      </c>
      <c r="AL73">
        <v>18.457267000000002</v>
      </c>
      <c r="AM73" t="s">
        <v>171</v>
      </c>
      <c r="AN73">
        <v>-66.091410999999994</v>
      </c>
      <c r="AO73">
        <v>25</v>
      </c>
      <c r="AP73">
        <v>100</v>
      </c>
      <c r="AQ73" t="s">
        <v>129</v>
      </c>
      <c r="AR73">
        <v>51</v>
      </c>
      <c r="AS73">
        <v>-12</v>
      </c>
      <c r="AT73">
        <v>192</v>
      </c>
      <c r="BB73" t="str">
        <f t="shared" si="28"/>
        <v>4732</v>
      </c>
      <c r="BC73">
        <v>1</v>
      </c>
      <c r="BD73" t="str">
        <f t="shared" si="25"/>
        <v xml:space="preserve">N6198K  </v>
      </c>
      <c r="BE73">
        <v>1</v>
      </c>
      <c r="BJ73">
        <v>50</v>
      </c>
      <c r="BK73">
        <v>-50</v>
      </c>
      <c r="BL73" t="s">
        <v>139</v>
      </c>
      <c r="BM73">
        <v>1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"18:16:06.329"</f>
        <v>18:16:06.329</v>
      </c>
      <c r="CF73">
        <v>329127938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639</v>
      </c>
      <c r="DB73">
        <v>0</v>
      </c>
      <c r="DC73" t="s">
        <v>132</v>
      </c>
      <c r="DD73" t="s">
        <v>133</v>
      </c>
      <c r="DG73">
        <v>1120328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"06/01/2024 18:16:07.086"</f>
        <v>06/01/2024 18:16:07.086</v>
      </c>
      <c r="C74" t="str">
        <f t="shared" si="24"/>
        <v>FFDDD3C0</v>
      </c>
      <c r="D74" t="s">
        <v>136</v>
      </c>
      <c r="E74">
        <v>7</v>
      </c>
      <c r="F74">
        <v>1007</v>
      </c>
      <c r="G74" t="s">
        <v>137</v>
      </c>
      <c r="J74" t="s">
        <v>138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si="30"/>
        <v>18:16:06.195</v>
      </c>
      <c r="T74" t="str">
        <f t="shared" si="30"/>
        <v>18:16:06.195</v>
      </c>
      <c r="U74" t="str">
        <f t="shared" si="27"/>
        <v>A813A7</v>
      </c>
      <c r="V74">
        <v>0</v>
      </c>
      <c r="W74">
        <v>0</v>
      </c>
      <c r="X74">
        <v>2</v>
      </c>
      <c r="Y74">
        <v>0</v>
      </c>
      <c r="AA74">
        <v>1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3</v>
      </c>
      <c r="AI74">
        <v>2</v>
      </c>
      <c r="AJ74">
        <v>0</v>
      </c>
      <c r="AK74" t="s">
        <v>170</v>
      </c>
      <c r="AL74">
        <v>18.457267000000002</v>
      </c>
      <c r="AM74" t="s">
        <v>171</v>
      </c>
      <c r="AN74">
        <v>-66.091410999999994</v>
      </c>
      <c r="AO74">
        <v>25</v>
      </c>
      <c r="AP74">
        <v>100</v>
      </c>
      <c r="AQ74" t="s">
        <v>129</v>
      </c>
      <c r="AR74">
        <v>51</v>
      </c>
      <c r="AS74">
        <v>-12</v>
      </c>
      <c r="AT74">
        <v>192</v>
      </c>
      <c r="BB74" t="str">
        <f t="shared" si="28"/>
        <v>4732</v>
      </c>
      <c r="BC74">
        <v>1</v>
      </c>
      <c r="BD74" t="str">
        <f t="shared" si="25"/>
        <v xml:space="preserve">N6198K  </v>
      </c>
      <c r="BE74">
        <v>1</v>
      </c>
      <c r="BJ74">
        <v>50</v>
      </c>
      <c r="BK74">
        <v>-50</v>
      </c>
      <c r="BL74" t="s">
        <v>139</v>
      </c>
      <c r="BM74">
        <v>1</v>
      </c>
      <c r="BN74">
        <v>1</v>
      </c>
      <c r="BO74">
        <v>1</v>
      </c>
      <c r="BP74">
        <v>0</v>
      </c>
      <c r="BS74">
        <v>0</v>
      </c>
      <c r="BT74">
        <v>0</v>
      </c>
      <c r="BU74">
        <v>0</v>
      </c>
      <c r="CE74" t="str">
        <f>"18:16:06.329"</f>
        <v>18:16:06.329</v>
      </c>
      <c r="CF74">
        <v>329127938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639</v>
      </c>
      <c r="DB74">
        <v>0</v>
      </c>
      <c r="DC74" t="s">
        <v>132</v>
      </c>
      <c r="DD74" t="s">
        <v>133</v>
      </c>
      <c r="DG74">
        <v>1120328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"06/01/2024 18:16:07.086"</f>
        <v>06/01/2024 18:16:07.086</v>
      </c>
      <c r="C75" t="str">
        <f t="shared" si="24"/>
        <v>FFDDD3C0</v>
      </c>
      <c r="D75" t="s">
        <v>136</v>
      </c>
      <c r="E75">
        <v>23</v>
      </c>
      <c r="F75">
        <v>1023</v>
      </c>
      <c r="G75" t="s">
        <v>124</v>
      </c>
      <c r="J75" t="s">
        <v>138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30"/>
        <v>18:16:06.195</v>
      </c>
      <c r="T75" t="str">
        <f t="shared" si="30"/>
        <v>18:16:06.195</v>
      </c>
      <c r="U75" t="str">
        <f t="shared" si="27"/>
        <v>A813A7</v>
      </c>
      <c r="V75">
        <v>0</v>
      </c>
      <c r="W75">
        <v>0</v>
      </c>
      <c r="X75">
        <v>2</v>
      </c>
      <c r="Y75">
        <v>0</v>
      </c>
      <c r="AA75">
        <v>1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3</v>
      </c>
      <c r="AI75">
        <v>2</v>
      </c>
      <c r="AJ75">
        <v>0</v>
      </c>
      <c r="AK75" t="s">
        <v>170</v>
      </c>
      <c r="AL75">
        <v>18.457267000000002</v>
      </c>
      <c r="AM75" t="s">
        <v>171</v>
      </c>
      <c r="AN75">
        <v>-66.091410999999994</v>
      </c>
      <c r="AO75">
        <v>25</v>
      </c>
      <c r="AP75">
        <v>100</v>
      </c>
      <c r="AQ75" t="s">
        <v>129</v>
      </c>
      <c r="AR75">
        <v>51</v>
      </c>
      <c r="AS75">
        <v>-12</v>
      </c>
      <c r="AT75">
        <v>192</v>
      </c>
      <c r="BB75" t="str">
        <f t="shared" si="28"/>
        <v>4732</v>
      </c>
      <c r="BC75">
        <v>1</v>
      </c>
      <c r="BD75" t="str">
        <f t="shared" si="25"/>
        <v xml:space="preserve">N6198K  </v>
      </c>
      <c r="BE75">
        <v>1</v>
      </c>
      <c r="BJ75">
        <v>50</v>
      </c>
      <c r="BK75">
        <v>-50</v>
      </c>
      <c r="BL75" t="s">
        <v>139</v>
      </c>
      <c r="BM75">
        <v>1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"18:16:06.329"</f>
        <v>18:16:06.329</v>
      </c>
      <c r="CF75">
        <v>329127938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639</v>
      </c>
      <c r="DB75">
        <v>0</v>
      </c>
      <c r="DC75" t="s">
        <v>132</v>
      </c>
      <c r="DD75" t="s">
        <v>133</v>
      </c>
      <c r="DG75">
        <v>1120328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"06/01/2024 18:16:13.444"</f>
        <v>06/01/2024 18:16:13.444</v>
      </c>
      <c r="C76" t="str">
        <f t="shared" si="24"/>
        <v>FFDDD3C0</v>
      </c>
      <c r="D76" t="s">
        <v>134</v>
      </c>
      <c r="E76">
        <v>37</v>
      </c>
      <c r="H76">
        <v>124</v>
      </c>
      <c r="I76" t="s">
        <v>124</v>
      </c>
      <c r="J76" t="s">
        <v>135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ref="S76:T79" si="31">"18:16:12.195"</f>
        <v>18:16:12.195</v>
      </c>
      <c r="T76" t="str">
        <f t="shared" si="31"/>
        <v>18:16:12.195</v>
      </c>
      <c r="U76" t="str">
        <f t="shared" si="27"/>
        <v>A813A7</v>
      </c>
      <c r="V76">
        <v>0</v>
      </c>
      <c r="W76">
        <v>0</v>
      </c>
      <c r="X76">
        <v>2</v>
      </c>
      <c r="Y76">
        <v>0</v>
      </c>
      <c r="AA76">
        <v>1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3</v>
      </c>
      <c r="AI76">
        <v>2</v>
      </c>
      <c r="AJ76">
        <v>0</v>
      </c>
      <c r="AK76" t="s">
        <v>172</v>
      </c>
      <c r="AL76">
        <v>18.456773999999999</v>
      </c>
      <c r="AM76" t="s">
        <v>173</v>
      </c>
      <c r="AN76">
        <v>-66.089973000000001</v>
      </c>
      <c r="AO76">
        <v>25</v>
      </c>
      <c r="AP76">
        <v>100</v>
      </c>
      <c r="AQ76" t="s">
        <v>129</v>
      </c>
      <c r="AR76">
        <v>46</v>
      </c>
      <c r="AS76">
        <v>-23</v>
      </c>
      <c r="AT76">
        <v>192</v>
      </c>
      <c r="BB76" t="str">
        <f t="shared" si="28"/>
        <v>4732</v>
      </c>
      <c r="BC76">
        <v>1</v>
      </c>
      <c r="BD76" t="str">
        <f t="shared" si="25"/>
        <v xml:space="preserve">N6198K  </v>
      </c>
      <c r="BE76">
        <v>1</v>
      </c>
      <c r="BJ76">
        <v>50</v>
      </c>
      <c r="BK76">
        <v>-50</v>
      </c>
      <c r="BL76" t="s">
        <v>139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"18:16:12.262"</f>
        <v>18:16:12.262</v>
      </c>
      <c r="CF76">
        <v>262127666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6</v>
      </c>
      <c r="CY76">
        <v>7</v>
      </c>
      <c r="CZ76" t="s">
        <v>131</v>
      </c>
      <c r="DA76">
        <v>639</v>
      </c>
      <c r="DB76">
        <v>0</v>
      </c>
      <c r="DC76" t="s">
        <v>132</v>
      </c>
      <c r="DD76" t="s">
        <v>133</v>
      </c>
      <c r="DG76">
        <v>1120891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"06/01/2024 18:16:13.444"</f>
        <v>06/01/2024 18:16:13.444</v>
      </c>
      <c r="C77" t="str">
        <f t="shared" si="24"/>
        <v>FFDDD3C0</v>
      </c>
      <c r="D77" t="s">
        <v>123</v>
      </c>
      <c r="E77">
        <v>7</v>
      </c>
      <c r="H77">
        <v>175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31"/>
        <v>18:16:12.195</v>
      </c>
      <c r="T77" t="str">
        <f t="shared" si="31"/>
        <v>18:16:12.195</v>
      </c>
      <c r="U77" t="str">
        <f t="shared" si="27"/>
        <v>A813A7</v>
      </c>
      <c r="V77">
        <v>0</v>
      </c>
      <c r="W77">
        <v>0</v>
      </c>
      <c r="X77">
        <v>2</v>
      </c>
      <c r="Y77">
        <v>0</v>
      </c>
      <c r="AA77">
        <v>1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3</v>
      </c>
      <c r="AI77">
        <v>2</v>
      </c>
      <c r="AJ77">
        <v>0</v>
      </c>
      <c r="AK77" t="s">
        <v>172</v>
      </c>
      <c r="AL77">
        <v>18.456773999999999</v>
      </c>
      <c r="AM77" t="s">
        <v>173</v>
      </c>
      <c r="AN77">
        <v>-66.089973000000001</v>
      </c>
      <c r="AO77">
        <v>25</v>
      </c>
      <c r="AP77">
        <v>100</v>
      </c>
      <c r="AQ77" t="s">
        <v>129</v>
      </c>
      <c r="AR77">
        <v>46</v>
      </c>
      <c r="AS77">
        <v>-23</v>
      </c>
      <c r="AT77">
        <v>192</v>
      </c>
      <c r="BB77" t="str">
        <f t="shared" si="28"/>
        <v>4732</v>
      </c>
      <c r="BC77">
        <v>1</v>
      </c>
      <c r="BD77" t="str">
        <f t="shared" si="25"/>
        <v xml:space="preserve">N6198K  </v>
      </c>
      <c r="BE77">
        <v>1</v>
      </c>
      <c r="BJ77">
        <v>50</v>
      </c>
      <c r="BK77">
        <v>-50</v>
      </c>
      <c r="BL77" t="s">
        <v>139</v>
      </c>
      <c r="BM77">
        <v>1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"18:16:12.262"</f>
        <v>18:16:12.262</v>
      </c>
      <c r="CF77">
        <v>262127666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131</v>
      </c>
      <c r="DA77">
        <v>639</v>
      </c>
      <c r="DB77">
        <v>0</v>
      </c>
      <c r="DC77" t="s">
        <v>132</v>
      </c>
      <c r="DD77" t="s">
        <v>133</v>
      </c>
      <c r="DG77">
        <v>1120891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"06/01/2024 18:16:13.444"</f>
        <v>06/01/2024 18:16:13.444</v>
      </c>
      <c r="C78" t="str">
        <f t="shared" si="24"/>
        <v>FFDDD3C0</v>
      </c>
      <c r="D78" t="s">
        <v>136</v>
      </c>
      <c r="E78">
        <v>7</v>
      </c>
      <c r="F78">
        <v>1007</v>
      </c>
      <c r="G78" t="s">
        <v>137</v>
      </c>
      <c r="J78" t="s">
        <v>138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31"/>
        <v>18:16:12.195</v>
      </c>
      <c r="T78" t="str">
        <f t="shared" si="31"/>
        <v>18:16:12.195</v>
      </c>
      <c r="U78" t="str">
        <f t="shared" si="27"/>
        <v>A813A7</v>
      </c>
      <c r="V78">
        <v>0</v>
      </c>
      <c r="W78">
        <v>0</v>
      </c>
      <c r="X78">
        <v>2</v>
      </c>
      <c r="Y78">
        <v>0</v>
      </c>
      <c r="AA78">
        <v>1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3</v>
      </c>
      <c r="AI78">
        <v>2</v>
      </c>
      <c r="AJ78">
        <v>0</v>
      </c>
      <c r="AK78" t="s">
        <v>172</v>
      </c>
      <c r="AL78">
        <v>18.456773999999999</v>
      </c>
      <c r="AM78" t="s">
        <v>173</v>
      </c>
      <c r="AN78">
        <v>-66.089973000000001</v>
      </c>
      <c r="AO78">
        <v>25</v>
      </c>
      <c r="AP78">
        <v>100</v>
      </c>
      <c r="AQ78" t="s">
        <v>129</v>
      </c>
      <c r="AR78">
        <v>46</v>
      </c>
      <c r="AS78">
        <v>-23</v>
      </c>
      <c r="AT78">
        <v>192</v>
      </c>
      <c r="BB78" t="str">
        <f t="shared" si="28"/>
        <v>4732</v>
      </c>
      <c r="BC78">
        <v>1</v>
      </c>
      <c r="BD78" t="str">
        <f t="shared" si="25"/>
        <v xml:space="preserve">N6198K  </v>
      </c>
      <c r="BE78">
        <v>1</v>
      </c>
      <c r="BJ78">
        <v>50</v>
      </c>
      <c r="BK78">
        <v>-50</v>
      </c>
      <c r="BL78" t="s">
        <v>139</v>
      </c>
      <c r="BM78">
        <v>1</v>
      </c>
      <c r="BN78">
        <v>1</v>
      </c>
      <c r="BO78">
        <v>1</v>
      </c>
      <c r="BP78">
        <v>0</v>
      </c>
      <c r="BS78">
        <v>0</v>
      </c>
      <c r="BT78">
        <v>0</v>
      </c>
      <c r="BU78">
        <v>0</v>
      </c>
      <c r="CE78" t="str">
        <f>"18:16:12.262"</f>
        <v>18:16:12.262</v>
      </c>
      <c r="CF78">
        <v>262127666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6</v>
      </c>
      <c r="CY78">
        <v>7</v>
      </c>
      <c r="CZ78" t="s">
        <v>131</v>
      </c>
      <c r="DA78">
        <v>639</v>
      </c>
      <c r="DB78">
        <v>0</v>
      </c>
      <c r="DC78" t="s">
        <v>132</v>
      </c>
      <c r="DD78" t="s">
        <v>133</v>
      </c>
      <c r="DG78">
        <v>1120891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"06/01/2024 18:16:13.491"</f>
        <v>06/01/2024 18:16:13.491</v>
      </c>
      <c r="C79" t="str">
        <f t="shared" si="24"/>
        <v>FFDDD3C0</v>
      </c>
      <c r="D79" t="s">
        <v>136</v>
      </c>
      <c r="E79">
        <v>23</v>
      </c>
      <c r="F79">
        <v>1023</v>
      </c>
      <c r="G79" t="s">
        <v>124</v>
      </c>
      <c r="J79" t="s">
        <v>138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31"/>
        <v>18:16:12.195</v>
      </c>
      <c r="T79" t="str">
        <f t="shared" si="31"/>
        <v>18:16:12.195</v>
      </c>
      <c r="U79" t="str">
        <f t="shared" si="27"/>
        <v>A813A7</v>
      </c>
      <c r="V79">
        <v>0</v>
      </c>
      <c r="W79">
        <v>0</v>
      </c>
      <c r="X79">
        <v>2</v>
      </c>
      <c r="Y79">
        <v>0</v>
      </c>
      <c r="AA79">
        <v>1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3</v>
      </c>
      <c r="AI79">
        <v>2</v>
      </c>
      <c r="AJ79">
        <v>0</v>
      </c>
      <c r="AK79" t="s">
        <v>172</v>
      </c>
      <c r="AL79">
        <v>18.456773999999999</v>
      </c>
      <c r="AM79" t="s">
        <v>173</v>
      </c>
      <c r="AN79">
        <v>-66.089973000000001</v>
      </c>
      <c r="AO79">
        <v>25</v>
      </c>
      <c r="AP79">
        <v>100</v>
      </c>
      <c r="AQ79" t="s">
        <v>129</v>
      </c>
      <c r="AR79">
        <v>46</v>
      </c>
      <c r="AS79">
        <v>-23</v>
      </c>
      <c r="AT79">
        <v>192</v>
      </c>
      <c r="BB79" t="str">
        <f t="shared" si="28"/>
        <v>4732</v>
      </c>
      <c r="BC79">
        <v>1</v>
      </c>
      <c r="BD79" t="str">
        <f t="shared" si="25"/>
        <v xml:space="preserve">N6198K  </v>
      </c>
      <c r="BE79">
        <v>1</v>
      </c>
      <c r="BJ79">
        <v>50</v>
      </c>
      <c r="BK79">
        <v>-50</v>
      </c>
      <c r="BL79" t="s">
        <v>139</v>
      </c>
      <c r="BM79">
        <v>1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"18:16:12.262"</f>
        <v>18:16:12.262</v>
      </c>
      <c r="CF79">
        <v>262127666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6</v>
      </c>
      <c r="CY79">
        <v>7</v>
      </c>
      <c r="CZ79" t="s">
        <v>131</v>
      </c>
      <c r="DA79">
        <v>639</v>
      </c>
      <c r="DB79">
        <v>0</v>
      </c>
      <c r="DC79" t="s">
        <v>132</v>
      </c>
      <c r="DD79" t="s">
        <v>133</v>
      </c>
      <c r="DG79">
        <v>1120891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"06/01/2024 18:16:11.445"</f>
        <v>06/01/2024 18:16:11.445</v>
      </c>
      <c r="C80" t="str">
        <f t="shared" si="24"/>
        <v>FFDDD3C0</v>
      </c>
      <c r="D80" t="s">
        <v>136</v>
      </c>
      <c r="E80">
        <v>7</v>
      </c>
      <c r="F80">
        <v>1007</v>
      </c>
      <c r="G80" t="s">
        <v>137</v>
      </c>
      <c r="J80" t="s">
        <v>138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>"18:16:10.594"</f>
        <v>18:16:10.594</v>
      </c>
      <c r="T80" t="str">
        <f>"18:16:10.594"</f>
        <v>18:16:10.594</v>
      </c>
      <c r="U80" t="str">
        <f t="shared" si="27"/>
        <v>A813A7</v>
      </c>
      <c r="V80">
        <v>0</v>
      </c>
      <c r="W80">
        <v>0</v>
      </c>
      <c r="X80">
        <v>2</v>
      </c>
      <c r="Y80">
        <v>0</v>
      </c>
      <c r="AA80">
        <v>1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3</v>
      </c>
      <c r="AI80">
        <v>2</v>
      </c>
      <c r="AJ80">
        <v>0</v>
      </c>
      <c r="AK80" t="s">
        <v>174</v>
      </c>
      <c r="AL80">
        <v>18.456924000000001</v>
      </c>
      <c r="AM80" t="s">
        <v>175</v>
      </c>
      <c r="AN80">
        <v>-66.090338000000003</v>
      </c>
      <c r="AO80">
        <v>25</v>
      </c>
      <c r="AP80">
        <v>100</v>
      </c>
      <c r="AQ80" t="s">
        <v>129</v>
      </c>
      <c r="AR80">
        <v>48</v>
      </c>
      <c r="AS80">
        <v>-21</v>
      </c>
      <c r="AT80">
        <v>256</v>
      </c>
      <c r="BB80" t="str">
        <f t="shared" si="28"/>
        <v>4732</v>
      </c>
      <c r="BC80">
        <v>1</v>
      </c>
      <c r="BD80" t="str">
        <f t="shared" si="25"/>
        <v xml:space="preserve">N6198K  </v>
      </c>
      <c r="BE80">
        <v>1</v>
      </c>
      <c r="BJ80">
        <v>50</v>
      </c>
      <c r="BK80">
        <v>-50</v>
      </c>
      <c r="BL80" t="s">
        <v>139</v>
      </c>
      <c r="BM80">
        <v>1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"18:16:10.798"</f>
        <v>18:16:10.798</v>
      </c>
      <c r="CF80">
        <v>797877674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639</v>
      </c>
      <c r="DB80">
        <v>0</v>
      </c>
      <c r="DC80" t="s">
        <v>132</v>
      </c>
      <c r="DD80" t="s">
        <v>133</v>
      </c>
      <c r="DG80">
        <v>1120761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"06/01/2024 18:16:12.179"</f>
        <v>06/01/2024 18:16:12.179</v>
      </c>
      <c r="C81" t="str">
        <f t="shared" si="24"/>
        <v>FFDDD3C0</v>
      </c>
      <c r="D81" t="s">
        <v>134</v>
      </c>
      <c r="E81">
        <v>37</v>
      </c>
      <c r="H81">
        <v>124</v>
      </c>
      <c r="I81" t="s">
        <v>124</v>
      </c>
      <c r="J81" t="s">
        <v>135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ref="S81:T84" si="32">"18:16:11.797"</f>
        <v>18:16:11.797</v>
      </c>
      <c r="T81" t="str">
        <f t="shared" si="32"/>
        <v>18:16:11.797</v>
      </c>
      <c r="U81" t="str">
        <f t="shared" si="27"/>
        <v>A813A7</v>
      </c>
      <c r="V81">
        <v>0</v>
      </c>
      <c r="W81">
        <v>0</v>
      </c>
      <c r="X81">
        <v>2</v>
      </c>
      <c r="Y81">
        <v>0</v>
      </c>
      <c r="AA81">
        <v>1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3</v>
      </c>
      <c r="AI81">
        <v>2</v>
      </c>
      <c r="AJ81">
        <v>0</v>
      </c>
      <c r="AK81" t="s">
        <v>176</v>
      </c>
      <c r="AL81">
        <v>18.456817000000001</v>
      </c>
      <c r="AM81" t="s">
        <v>177</v>
      </c>
      <c r="AN81">
        <v>-66.090058999999997</v>
      </c>
      <c r="AO81">
        <v>25</v>
      </c>
      <c r="AP81">
        <v>100</v>
      </c>
      <c r="AQ81" t="s">
        <v>129</v>
      </c>
      <c r="AR81">
        <v>46</v>
      </c>
      <c r="AS81">
        <v>-23</v>
      </c>
      <c r="AT81">
        <v>256</v>
      </c>
      <c r="BB81" t="str">
        <f t="shared" si="28"/>
        <v>4732</v>
      </c>
      <c r="BC81">
        <v>1</v>
      </c>
      <c r="BD81" t="str">
        <f t="shared" si="25"/>
        <v xml:space="preserve">N6198K  </v>
      </c>
      <c r="BE81">
        <v>1</v>
      </c>
      <c r="BJ81">
        <v>50</v>
      </c>
      <c r="BK81">
        <v>-50</v>
      </c>
      <c r="BL81" t="s">
        <v>139</v>
      </c>
      <c r="BM81">
        <v>1</v>
      </c>
      <c r="BN81">
        <v>1</v>
      </c>
      <c r="BO81">
        <v>1</v>
      </c>
      <c r="BP81">
        <v>0</v>
      </c>
      <c r="BS81">
        <v>0</v>
      </c>
      <c r="BT81">
        <v>0</v>
      </c>
      <c r="BU81">
        <v>0</v>
      </c>
      <c r="CE81" t="str">
        <f>"18:16:11.821"</f>
        <v>18:16:11.821</v>
      </c>
      <c r="CF81">
        <v>821377777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639</v>
      </c>
      <c r="DB81">
        <v>0</v>
      </c>
      <c r="DC81" t="s">
        <v>132</v>
      </c>
      <c r="DD81" t="s">
        <v>133</v>
      </c>
      <c r="DG81">
        <v>1120855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"06/01/2024 18:16:12.179"</f>
        <v>06/01/2024 18:16:12.179</v>
      </c>
      <c r="C82" t="str">
        <f t="shared" si="24"/>
        <v>FFDDD3C0</v>
      </c>
      <c r="D82" t="s">
        <v>123</v>
      </c>
      <c r="E82">
        <v>7</v>
      </c>
      <c r="H82">
        <v>175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si="32"/>
        <v>18:16:11.797</v>
      </c>
      <c r="T82" t="str">
        <f t="shared" si="32"/>
        <v>18:16:11.797</v>
      </c>
      <c r="U82" t="str">
        <f t="shared" si="27"/>
        <v>A813A7</v>
      </c>
      <c r="V82">
        <v>0</v>
      </c>
      <c r="W82">
        <v>0</v>
      </c>
      <c r="X82">
        <v>2</v>
      </c>
      <c r="Y82">
        <v>0</v>
      </c>
      <c r="AA82">
        <v>1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3</v>
      </c>
      <c r="AI82">
        <v>2</v>
      </c>
      <c r="AJ82">
        <v>0</v>
      </c>
      <c r="AK82" t="s">
        <v>176</v>
      </c>
      <c r="AL82">
        <v>18.456817000000001</v>
      </c>
      <c r="AM82" t="s">
        <v>177</v>
      </c>
      <c r="AN82">
        <v>-66.090058999999997</v>
      </c>
      <c r="AO82">
        <v>25</v>
      </c>
      <c r="AP82">
        <v>100</v>
      </c>
      <c r="AQ82" t="s">
        <v>129</v>
      </c>
      <c r="AR82">
        <v>46</v>
      </c>
      <c r="AS82">
        <v>-23</v>
      </c>
      <c r="AT82">
        <v>256</v>
      </c>
      <c r="BB82" t="str">
        <f t="shared" si="28"/>
        <v>4732</v>
      </c>
      <c r="BC82">
        <v>1</v>
      </c>
      <c r="BD82" t="str">
        <f t="shared" si="25"/>
        <v xml:space="preserve">N6198K  </v>
      </c>
      <c r="BE82">
        <v>1</v>
      </c>
      <c r="BJ82">
        <v>50</v>
      </c>
      <c r="BK82">
        <v>-50</v>
      </c>
      <c r="BL82" t="s">
        <v>139</v>
      </c>
      <c r="BM82">
        <v>1</v>
      </c>
      <c r="BN82">
        <v>1</v>
      </c>
      <c r="BO82">
        <v>1</v>
      </c>
      <c r="BP82">
        <v>0</v>
      </c>
      <c r="BS82">
        <v>0</v>
      </c>
      <c r="BT82">
        <v>0</v>
      </c>
      <c r="BU82">
        <v>0</v>
      </c>
      <c r="CE82" t="str">
        <f>"18:16:11.821"</f>
        <v>18:16:11.821</v>
      </c>
      <c r="CF82">
        <v>821377777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6</v>
      </c>
      <c r="CY82">
        <v>7</v>
      </c>
      <c r="CZ82" t="s">
        <v>131</v>
      </c>
      <c r="DA82">
        <v>639</v>
      </c>
      <c r="DB82">
        <v>0</v>
      </c>
      <c r="DC82" t="s">
        <v>132</v>
      </c>
      <c r="DD82" t="s">
        <v>133</v>
      </c>
      <c r="DG82">
        <v>1120855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"06/01/2024 18:16:12.179"</f>
        <v>06/01/2024 18:16:12.179</v>
      </c>
      <c r="C83" t="str">
        <f t="shared" si="24"/>
        <v>FFDDD3C0</v>
      </c>
      <c r="D83" t="s">
        <v>136</v>
      </c>
      <c r="E83">
        <v>7</v>
      </c>
      <c r="F83">
        <v>1007</v>
      </c>
      <c r="G83" t="s">
        <v>137</v>
      </c>
      <c r="J83" t="s">
        <v>138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32"/>
        <v>18:16:11.797</v>
      </c>
      <c r="T83" t="str">
        <f t="shared" si="32"/>
        <v>18:16:11.797</v>
      </c>
      <c r="U83" t="str">
        <f t="shared" si="27"/>
        <v>A813A7</v>
      </c>
      <c r="V83">
        <v>0</v>
      </c>
      <c r="W83">
        <v>0</v>
      </c>
      <c r="X83">
        <v>2</v>
      </c>
      <c r="Y83">
        <v>0</v>
      </c>
      <c r="AA83">
        <v>1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3</v>
      </c>
      <c r="AI83">
        <v>2</v>
      </c>
      <c r="AJ83">
        <v>0</v>
      </c>
      <c r="AK83" t="s">
        <v>176</v>
      </c>
      <c r="AL83">
        <v>18.456817000000001</v>
      </c>
      <c r="AM83" t="s">
        <v>177</v>
      </c>
      <c r="AN83">
        <v>-66.090058999999997</v>
      </c>
      <c r="AO83">
        <v>25</v>
      </c>
      <c r="AP83">
        <v>100</v>
      </c>
      <c r="AQ83" t="s">
        <v>129</v>
      </c>
      <c r="AR83">
        <v>46</v>
      </c>
      <c r="AS83">
        <v>-23</v>
      </c>
      <c r="AT83">
        <v>256</v>
      </c>
      <c r="BB83" t="str">
        <f t="shared" si="28"/>
        <v>4732</v>
      </c>
      <c r="BC83">
        <v>1</v>
      </c>
      <c r="BD83" t="str">
        <f t="shared" si="25"/>
        <v xml:space="preserve">N6198K  </v>
      </c>
      <c r="BE83">
        <v>1</v>
      </c>
      <c r="BJ83">
        <v>50</v>
      </c>
      <c r="BK83">
        <v>-50</v>
      </c>
      <c r="BL83" t="s">
        <v>139</v>
      </c>
      <c r="BM83">
        <v>1</v>
      </c>
      <c r="BN83">
        <v>1</v>
      </c>
      <c r="BO83">
        <v>1</v>
      </c>
      <c r="BP83">
        <v>0</v>
      </c>
      <c r="BS83">
        <v>0</v>
      </c>
      <c r="BT83">
        <v>0</v>
      </c>
      <c r="BU83">
        <v>0</v>
      </c>
      <c r="CE83" t="str">
        <f>"18:16:11.821"</f>
        <v>18:16:11.821</v>
      </c>
      <c r="CF83">
        <v>821377777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6</v>
      </c>
      <c r="CY83">
        <v>7</v>
      </c>
      <c r="CZ83" t="s">
        <v>131</v>
      </c>
      <c r="DA83">
        <v>639</v>
      </c>
      <c r="DB83">
        <v>0</v>
      </c>
      <c r="DC83" t="s">
        <v>132</v>
      </c>
      <c r="DD83" t="s">
        <v>133</v>
      </c>
      <c r="DG83">
        <v>1120855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"06/01/2024 18:16:12.179"</f>
        <v>06/01/2024 18:16:12.179</v>
      </c>
      <c r="C84" t="str">
        <f t="shared" si="24"/>
        <v>FFDDD3C0</v>
      </c>
      <c r="D84" t="s">
        <v>136</v>
      </c>
      <c r="E84">
        <v>23</v>
      </c>
      <c r="F84">
        <v>1023</v>
      </c>
      <c r="G84" t="s">
        <v>124</v>
      </c>
      <c r="J84" t="s">
        <v>138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32"/>
        <v>18:16:11.797</v>
      </c>
      <c r="T84" t="str">
        <f t="shared" si="32"/>
        <v>18:16:11.797</v>
      </c>
      <c r="U84" t="str">
        <f t="shared" si="27"/>
        <v>A813A7</v>
      </c>
      <c r="V84">
        <v>0</v>
      </c>
      <c r="W84">
        <v>0</v>
      </c>
      <c r="X84">
        <v>2</v>
      </c>
      <c r="Y84">
        <v>0</v>
      </c>
      <c r="AA84">
        <v>1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3</v>
      </c>
      <c r="AI84">
        <v>2</v>
      </c>
      <c r="AJ84">
        <v>0</v>
      </c>
      <c r="AK84" t="s">
        <v>176</v>
      </c>
      <c r="AL84">
        <v>18.456817000000001</v>
      </c>
      <c r="AM84" t="s">
        <v>177</v>
      </c>
      <c r="AN84">
        <v>-66.090058999999997</v>
      </c>
      <c r="AO84">
        <v>25</v>
      </c>
      <c r="AP84">
        <v>100</v>
      </c>
      <c r="AQ84" t="s">
        <v>129</v>
      </c>
      <c r="AR84">
        <v>46</v>
      </c>
      <c r="AS84">
        <v>-23</v>
      </c>
      <c r="AT84">
        <v>256</v>
      </c>
      <c r="BB84" t="str">
        <f t="shared" si="28"/>
        <v>4732</v>
      </c>
      <c r="BC84">
        <v>1</v>
      </c>
      <c r="BD84" t="str">
        <f t="shared" si="25"/>
        <v xml:space="preserve">N6198K  </v>
      </c>
      <c r="BE84">
        <v>1</v>
      </c>
      <c r="BJ84">
        <v>50</v>
      </c>
      <c r="BK84">
        <v>-50</v>
      </c>
      <c r="BL84" t="s">
        <v>139</v>
      </c>
      <c r="BM84">
        <v>1</v>
      </c>
      <c r="BN84">
        <v>1</v>
      </c>
      <c r="BO84">
        <v>1</v>
      </c>
      <c r="BP84">
        <v>0</v>
      </c>
      <c r="BS84">
        <v>0</v>
      </c>
      <c r="BT84">
        <v>0</v>
      </c>
      <c r="BU84">
        <v>0</v>
      </c>
      <c r="CE84" t="str">
        <f>"18:16:11.821"</f>
        <v>18:16:11.821</v>
      </c>
      <c r="CF84">
        <v>821377777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6</v>
      </c>
      <c r="CY84">
        <v>7</v>
      </c>
      <c r="CZ84" t="s">
        <v>131</v>
      </c>
      <c r="DA84">
        <v>639</v>
      </c>
      <c r="DB84">
        <v>0</v>
      </c>
      <c r="DC84" t="s">
        <v>132</v>
      </c>
      <c r="DD84" t="s">
        <v>133</v>
      </c>
      <c r="DG84">
        <v>1120855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"06/01/2024 18:16:15.662"</f>
        <v>06/01/2024 18:16:15.662</v>
      </c>
      <c r="C85" t="str">
        <f t="shared" si="24"/>
        <v>FFDDD3C0</v>
      </c>
      <c r="D85" t="s">
        <v>134</v>
      </c>
      <c r="E85">
        <v>37</v>
      </c>
      <c r="H85">
        <v>124</v>
      </c>
      <c r="I85" t="s">
        <v>124</v>
      </c>
      <c r="J85" t="s">
        <v>135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ref="S85:T88" si="33">"18:16:15.195"</f>
        <v>18:16:15.195</v>
      </c>
      <c r="T85" t="str">
        <f t="shared" si="33"/>
        <v>18:16:15.195</v>
      </c>
      <c r="U85" t="str">
        <f t="shared" si="27"/>
        <v>A813A7</v>
      </c>
      <c r="V85">
        <v>0</v>
      </c>
      <c r="W85">
        <v>0</v>
      </c>
      <c r="X85">
        <v>2</v>
      </c>
      <c r="Y85">
        <v>0</v>
      </c>
      <c r="AA85">
        <v>1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3</v>
      </c>
      <c r="AI85">
        <v>2</v>
      </c>
      <c r="AJ85">
        <v>0</v>
      </c>
      <c r="AK85" t="s">
        <v>178</v>
      </c>
      <c r="AL85">
        <v>18.456451999999999</v>
      </c>
      <c r="AM85" t="s">
        <v>179</v>
      </c>
      <c r="AN85">
        <v>-66.089350999999994</v>
      </c>
      <c r="AO85">
        <v>25</v>
      </c>
      <c r="AP85">
        <v>100</v>
      </c>
      <c r="AQ85" t="s">
        <v>129</v>
      </c>
      <c r="AR85">
        <v>43</v>
      </c>
      <c r="AS85">
        <v>-21</v>
      </c>
      <c r="AT85">
        <v>64</v>
      </c>
      <c r="BB85" t="str">
        <f t="shared" si="28"/>
        <v>4732</v>
      </c>
      <c r="BC85">
        <v>1</v>
      </c>
      <c r="BD85" t="str">
        <f t="shared" si="25"/>
        <v xml:space="preserve">N6198K  </v>
      </c>
      <c r="BE85">
        <v>1</v>
      </c>
      <c r="BJ85">
        <v>75</v>
      </c>
      <c r="BK85">
        <v>-25</v>
      </c>
      <c r="BL85" t="s">
        <v>139</v>
      </c>
      <c r="BM85">
        <v>1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"18:16:15.348"</f>
        <v>18:16:15.348</v>
      </c>
      <c r="CF85">
        <v>348127489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639</v>
      </c>
      <c r="DB85">
        <v>0</v>
      </c>
      <c r="DC85" t="s">
        <v>132</v>
      </c>
      <c r="DD85" t="s">
        <v>133</v>
      </c>
      <c r="DG85">
        <v>1121192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"06/01/2024 18:16:15.662"</f>
        <v>06/01/2024 18:16:15.662</v>
      </c>
      <c r="C86" t="str">
        <f t="shared" si="24"/>
        <v>FFDDD3C0</v>
      </c>
      <c r="D86" t="s">
        <v>123</v>
      </c>
      <c r="E86">
        <v>7</v>
      </c>
      <c r="H86">
        <v>175</v>
      </c>
      <c r="I86" t="s">
        <v>124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si="33"/>
        <v>18:16:15.195</v>
      </c>
      <c r="T86" t="str">
        <f t="shared" si="33"/>
        <v>18:16:15.195</v>
      </c>
      <c r="U86" t="str">
        <f t="shared" si="27"/>
        <v>A813A7</v>
      </c>
      <c r="V86">
        <v>0</v>
      </c>
      <c r="W86">
        <v>0</v>
      </c>
      <c r="X86">
        <v>2</v>
      </c>
      <c r="Y86">
        <v>0</v>
      </c>
      <c r="AA86">
        <v>1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3</v>
      </c>
      <c r="AI86">
        <v>2</v>
      </c>
      <c r="AJ86">
        <v>0</v>
      </c>
      <c r="AK86" t="s">
        <v>178</v>
      </c>
      <c r="AL86">
        <v>18.456451999999999</v>
      </c>
      <c r="AM86" t="s">
        <v>179</v>
      </c>
      <c r="AN86">
        <v>-66.089350999999994</v>
      </c>
      <c r="AO86">
        <v>25</v>
      </c>
      <c r="AP86">
        <v>100</v>
      </c>
      <c r="AQ86" t="s">
        <v>129</v>
      </c>
      <c r="AR86">
        <v>43</v>
      </c>
      <c r="AS86">
        <v>-21</v>
      </c>
      <c r="AT86">
        <v>64</v>
      </c>
      <c r="BB86" t="str">
        <f t="shared" si="28"/>
        <v>4732</v>
      </c>
      <c r="BC86">
        <v>1</v>
      </c>
      <c r="BD86" t="str">
        <f t="shared" si="25"/>
        <v xml:space="preserve">N6198K  </v>
      </c>
      <c r="BE86">
        <v>1</v>
      </c>
      <c r="BJ86">
        <v>75</v>
      </c>
      <c r="BK86">
        <v>-25</v>
      </c>
      <c r="BL86" t="s">
        <v>139</v>
      </c>
      <c r="BM86">
        <v>1</v>
      </c>
      <c r="BN86">
        <v>1</v>
      </c>
      <c r="BO86">
        <v>1</v>
      </c>
      <c r="BP86">
        <v>0</v>
      </c>
      <c r="BS86">
        <v>0</v>
      </c>
      <c r="BT86">
        <v>0</v>
      </c>
      <c r="BU86">
        <v>0</v>
      </c>
      <c r="CE86" t="str">
        <f>"18:16:15.348"</f>
        <v>18:16:15.348</v>
      </c>
      <c r="CF86">
        <v>348127489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639</v>
      </c>
      <c r="DB86">
        <v>0</v>
      </c>
      <c r="DC86" t="s">
        <v>132</v>
      </c>
      <c r="DD86" t="s">
        <v>133</v>
      </c>
      <c r="DG86">
        <v>1121192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"06/01/2024 18:16:15.694"</f>
        <v>06/01/2024 18:16:15.694</v>
      </c>
      <c r="C87" t="str">
        <f t="shared" si="24"/>
        <v>FFDDD3C0</v>
      </c>
      <c r="D87" t="s">
        <v>136</v>
      </c>
      <c r="E87">
        <v>7</v>
      </c>
      <c r="F87">
        <v>1007</v>
      </c>
      <c r="G87" t="s">
        <v>137</v>
      </c>
      <c r="J87" t="s">
        <v>138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33"/>
        <v>18:16:15.195</v>
      </c>
      <c r="T87" t="str">
        <f t="shared" si="33"/>
        <v>18:16:15.195</v>
      </c>
      <c r="U87" t="str">
        <f t="shared" si="27"/>
        <v>A813A7</v>
      </c>
      <c r="V87">
        <v>0</v>
      </c>
      <c r="W87">
        <v>0</v>
      </c>
      <c r="X87">
        <v>2</v>
      </c>
      <c r="Y87">
        <v>0</v>
      </c>
      <c r="AA87">
        <v>1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3</v>
      </c>
      <c r="AI87">
        <v>2</v>
      </c>
      <c r="AJ87">
        <v>0</v>
      </c>
      <c r="AK87" t="s">
        <v>178</v>
      </c>
      <c r="AL87">
        <v>18.456451999999999</v>
      </c>
      <c r="AM87" t="s">
        <v>179</v>
      </c>
      <c r="AN87">
        <v>-66.089350999999994</v>
      </c>
      <c r="AO87">
        <v>25</v>
      </c>
      <c r="AP87">
        <v>100</v>
      </c>
      <c r="AQ87" t="s">
        <v>129</v>
      </c>
      <c r="AR87">
        <v>43</v>
      </c>
      <c r="AS87">
        <v>-21</v>
      </c>
      <c r="AT87">
        <v>64</v>
      </c>
      <c r="BB87" t="str">
        <f t="shared" si="28"/>
        <v>4732</v>
      </c>
      <c r="BC87">
        <v>1</v>
      </c>
      <c r="BD87" t="str">
        <f t="shared" si="25"/>
        <v xml:space="preserve">N6198K  </v>
      </c>
      <c r="BE87">
        <v>1</v>
      </c>
      <c r="BJ87">
        <v>75</v>
      </c>
      <c r="BK87">
        <v>-25</v>
      </c>
      <c r="BL87" t="s">
        <v>139</v>
      </c>
      <c r="BM87">
        <v>1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>"18:16:15.348"</f>
        <v>18:16:15.348</v>
      </c>
      <c r="CF87">
        <v>348127489</v>
      </c>
      <c r="CS87">
        <v>2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639</v>
      </c>
      <c r="DB87">
        <v>0</v>
      </c>
      <c r="DC87" t="s">
        <v>132</v>
      </c>
      <c r="DD87" t="s">
        <v>133</v>
      </c>
      <c r="DG87">
        <v>1121192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"06/01/2024 18:16:15.819"</f>
        <v>06/01/2024 18:16:15.819</v>
      </c>
      <c r="C88" t="str">
        <f t="shared" si="24"/>
        <v>FFDDD3C0</v>
      </c>
      <c r="D88" t="s">
        <v>136</v>
      </c>
      <c r="E88">
        <v>23</v>
      </c>
      <c r="F88">
        <v>1023</v>
      </c>
      <c r="G88" t="s">
        <v>124</v>
      </c>
      <c r="J88" t="s">
        <v>138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33"/>
        <v>18:16:15.195</v>
      </c>
      <c r="T88" t="str">
        <f t="shared" si="33"/>
        <v>18:16:15.195</v>
      </c>
      <c r="U88" t="str">
        <f t="shared" si="27"/>
        <v>A813A7</v>
      </c>
      <c r="V88">
        <v>0</v>
      </c>
      <c r="W88">
        <v>0</v>
      </c>
      <c r="X88">
        <v>2</v>
      </c>
      <c r="Y88">
        <v>0</v>
      </c>
      <c r="AA88">
        <v>1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3</v>
      </c>
      <c r="AI88">
        <v>2</v>
      </c>
      <c r="AJ88">
        <v>0</v>
      </c>
      <c r="AK88" t="s">
        <v>178</v>
      </c>
      <c r="AL88">
        <v>18.456451999999999</v>
      </c>
      <c r="AM88" t="s">
        <v>179</v>
      </c>
      <c r="AN88">
        <v>-66.089350999999994</v>
      </c>
      <c r="AO88">
        <v>25</v>
      </c>
      <c r="AP88">
        <v>100</v>
      </c>
      <c r="AQ88" t="s">
        <v>129</v>
      </c>
      <c r="AR88">
        <v>43</v>
      </c>
      <c r="AS88">
        <v>-21</v>
      </c>
      <c r="AT88">
        <v>64</v>
      </c>
      <c r="BB88" t="str">
        <f t="shared" si="28"/>
        <v>4732</v>
      </c>
      <c r="BC88">
        <v>1</v>
      </c>
      <c r="BD88" t="str">
        <f t="shared" si="25"/>
        <v xml:space="preserve">N6198K  </v>
      </c>
      <c r="BE88">
        <v>1</v>
      </c>
      <c r="BJ88">
        <v>75</v>
      </c>
      <c r="BK88">
        <v>-25</v>
      </c>
      <c r="BL88" t="s">
        <v>139</v>
      </c>
      <c r="BM88">
        <v>1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>"18:16:15.348"</f>
        <v>18:16:15.348</v>
      </c>
      <c r="CF88">
        <v>348127489</v>
      </c>
      <c r="CS88">
        <v>2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131</v>
      </c>
      <c r="DA88">
        <v>639</v>
      </c>
      <c r="DB88">
        <v>0</v>
      </c>
      <c r="DC88" t="s">
        <v>132</v>
      </c>
      <c r="DD88" t="s">
        <v>133</v>
      </c>
      <c r="DG88">
        <v>1121192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"06/01/2024 18:16:15.053"</f>
        <v>06/01/2024 18:16:15.053</v>
      </c>
      <c r="C89" t="str">
        <f t="shared" si="24"/>
        <v>FFDDD3C0</v>
      </c>
      <c r="D89" t="s">
        <v>134</v>
      </c>
      <c r="E89">
        <v>37</v>
      </c>
      <c r="H89">
        <v>124</v>
      </c>
      <c r="I89" t="s">
        <v>124</v>
      </c>
      <c r="J89" t="s">
        <v>135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ref="S89:T92" si="34">"18:16:14.594"</f>
        <v>18:16:14.594</v>
      </c>
      <c r="T89" t="str">
        <f t="shared" si="34"/>
        <v>18:16:14.594</v>
      </c>
      <c r="U89" t="str">
        <f t="shared" si="27"/>
        <v>A813A7</v>
      </c>
      <c r="V89">
        <v>0</v>
      </c>
      <c r="W89">
        <v>0</v>
      </c>
      <c r="X89">
        <v>2</v>
      </c>
      <c r="Y89">
        <v>0</v>
      </c>
      <c r="AA89">
        <v>1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3</v>
      </c>
      <c r="AI89">
        <v>2</v>
      </c>
      <c r="AJ89">
        <v>0</v>
      </c>
      <c r="AK89" t="s">
        <v>180</v>
      </c>
      <c r="AL89">
        <v>18.456516000000001</v>
      </c>
      <c r="AM89" t="s">
        <v>181</v>
      </c>
      <c r="AN89">
        <v>-66.089457999999993</v>
      </c>
      <c r="AO89">
        <v>25</v>
      </c>
      <c r="AP89">
        <v>100</v>
      </c>
      <c r="AQ89" t="s">
        <v>129</v>
      </c>
      <c r="AR89">
        <v>43</v>
      </c>
      <c r="AS89">
        <v>-22</v>
      </c>
      <c r="AT89">
        <v>64</v>
      </c>
      <c r="BB89" t="str">
        <f t="shared" si="28"/>
        <v>4732</v>
      </c>
      <c r="BC89">
        <v>1</v>
      </c>
      <c r="BD89" t="str">
        <f t="shared" si="25"/>
        <v xml:space="preserve">N6198K  </v>
      </c>
      <c r="BE89">
        <v>1</v>
      </c>
      <c r="BJ89">
        <v>75</v>
      </c>
      <c r="BK89">
        <v>-25</v>
      </c>
      <c r="BL89" t="s">
        <v>139</v>
      </c>
      <c r="BM89">
        <v>1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>"18:16:14.729"</f>
        <v>18:16:14.729</v>
      </c>
      <c r="CF89">
        <v>729377474</v>
      </c>
      <c r="CS89">
        <v>2</v>
      </c>
      <c r="CT89">
        <v>2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639</v>
      </c>
      <c r="DB89">
        <v>0</v>
      </c>
      <c r="DC89" t="s">
        <v>132</v>
      </c>
      <c r="DD89" t="s">
        <v>133</v>
      </c>
      <c r="DG89">
        <v>1121132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"06/01/2024 18:16:15.053"</f>
        <v>06/01/2024 18:16:15.053</v>
      </c>
      <c r="C90" t="str">
        <f t="shared" si="24"/>
        <v>FFDDD3C0</v>
      </c>
      <c r="D90" t="s">
        <v>123</v>
      </c>
      <c r="E90">
        <v>7</v>
      </c>
      <c r="H90">
        <v>175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si="34"/>
        <v>18:16:14.594</v>
      </c>
      <c r="T90" t="str">
        <f t="shared" si="34"/>
        <v>18:16:14.594</v>
      </c>
      <c r="U90" t="str">
        <f t="shared" si="27"/>
        <v>A813A7</v>
      </c>
      <c r="V90">
        <v>0</v>
      </c>
      <c r="W90">
        <v>0</v>
      </c>
      <c r="X90">
        <v>2</v>
      </c>
      <c r="Y90">
        <v>0</v>
      </c>
      <c r="AA90">
        <v>1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3</v>
      </c>
      <c r="AI90">
        <v>2</v>
      </c>
      <c r="AJ90">
        <v>0</v>
      </c>
      <c r="AK90" t="s">
        <v>180</v>
      </c>
      <c r="AL90">
        <v>18.456516000000001</v>
      </c>
      <c r="AM90" t="s">
        <v>181</v>
      </c>
      <c r="AN90">
        <v>-66.089457999999993</v>
      </c>
      <c r="AO90">
        <v>25</v>
      </c>
      <c r="AP90">
        <v>100</v>
      </c>
      <c r="AQ90" t="s">
        <v>129</v>
      </c>
      <c r="AR90">
        <v>43</v>
      </c>
      <c r="AS90">
        <v>-22</v>
      </c>
      <c r="AT90">
        <v>64</v>
      </c>
      <c r="BB90" t="str">
        <f t="shared" si="28"/>
        <v>4732</v>
      </c>
      <c r="BC90">
        <v>1</v>
      </c>
      <c r="BD90" t="str">
        <f t="shared" si="25"/>
        <v xml:space="preserve">N6198K  </v>
      </c>
      <c r="BE90">
        <v>1</v>
      </c>
      <c r="BJ90">
        <v>75</v>
      </c>
      <c r="BK90">
        <v>-25</v>
      </c>
      <c r="BL90" t="s">
        <v>139</v>
      </c>
      <c r="BM90">
        <v>1</v>
      </c>
      <c r="BN90">
        <v>1</v>
      </c>
      <c r="BO90">
        <v>1</v>
      </c>
      <c r="BP90">
        <v>0</v>
      </c>
      <c r="BS90">
        <v>0</v>
      </c>
      <c r="BT90">
        <v>0</v>
      </c>
      <c r="BU90">
        <v>0</v>
      </c>
      <c r="CE90" t="str">
        <f>"18:16:14.729"</f>
        <v>18:16:14.729</v>
      </c>
      <c r="CF90">
        <v>729377474</v>
      </c>
      <c r="CS90">
        <v>2</v>
      </c>
      <c r="CT90">
        <v>2</v>
      </c>
      <c r="CU90">
        <v>0</v>
      </c>
      <c r="CV90">
        <v>2</v>
      </c>
      <c r="CW90">
        <v>0</v>
      </c>
      <c r="CX90">
        <v>6</v>
      </c>
      <c r="CY90">
        <v>7</v>
      </c>
      <c r="CZ90" t="s">
        <v>131</v>
      </c>
      <c r="DA90">
        <v>639</v>
      </c>
      <c r="DB90">
        <v>0</v>
      </c>
      <c r="DC90" t="s">
        <v>132</v>
      </c>
      <c r="DD90" t="s">
        <v>133</v>
      </c>
      <c r="DG90">
        <v>1121132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"06/01/2024 18:16:15.053"</f>
        <v>06/01/2024 18:16:15.053</v>
      </c>
      <c r="C91" t="str">
        <f t="shared" si="24"/>
        <v>FFDDD3C0</v>
      </c>
      <c r="D91" t="s">
        <v>136</v>
      </c>
      <c r="E91">
        <v>7</v>
      </c>
      <c r="F91">
        <v>1007</v>
      </c>
      <c r="G91" t="s">
        <v>137</v>
      </c>
      <c r="J91" t="s">
        <v>138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34"/>
        <v>18:16:14.594</v>
      </c>
      <c r="T91" t="str">
        <f t="shared" si="34"/>
        <v>18:16:14.594</v>
      </c>
      <c r="U91" t="str">
        <f t="shared" si="27"/>
        <v>A813A7</v>
      </c>
      <c r="V91">
        <v>0</v>
      </c>
      <c r="W91">
        <v>0</v>
      </c>
      <c r="X91">
        <v>2</v>
      </c>
      <c r="Y91">
        <v>0</v>
      </c>
      <c r="AA91">
        <v>1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3</v>
      </c>
      <c r="AI91">
        <v>2</v>
      </c>
      <c r="AJ91">
        <v>0</v>
      </c>
      <c r="AK91" t="s">
        <v>180</v>
      </c>
      <c r="AL91">
        <v>18.456516000000001</v>
      </c>
      <c r="AM91" t="s">
        <v>181</v>
      </c>
      <c r="AN91">
        <v>-66.089457999999993</v>
      </c>
      <c r="AO91">
        <v>25</v>
      </c>
      <c r="AP91">
        <v>100</v>
      </c>
      <c r="AQ91" t="s">
        <v>129</v>
      </c>
      <c r="AR91">
        <v>43</v>
      </c>
      <c r="AS91">
        <v>-22</v>
      </c>
      <c r="AT91">
        <v>64</v>
      </c>
      <c r="BB91" t="str">
        <f t="shared" si="28"/>
        <v>4732</v>
      </c>
      <c r="BC91">
        <v>1</v>
      </c>
      <c r="BD91" t="str">
        <f t="shared" si="25"/>
        <v xml:space="preserve">N6198K  </v>
      </c>
      <c r="BE91">
        <v>1</v>
      </c>
      <c r="BJ91">
        <v>75</v>
      </c>
      <c r="BK91">
        <v>-25</v>
      </c>
      <c r="BL91" t="s">
        <v>139</v>
      </c>
      <c r="BM91">
        <v>1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>"18:16:14.729"</f>
        <v>18:16:14.729</v>
      </c>
      <c r="CF91">
        <v>729377474</v>
      </c>
      <c r="CS91">
        <v>2</v>
      </c>
      <c r="CT91">
        <v>2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131</v>
      </c>
      <c r="DA91">
        <v>639</v>
      </c>
      <c r="DB91">
        <v>0</v>
      </c>
      <c r="DC91" t="s">
        <v>132</v>
      </c>
      <c r="DD91" t="s">
        <v>133</v>
      </c>
      <c r="DG91">
        <v>1121132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"06/01/2024 18:16:15.053"</f>
        <v>06/01/2024 18:16:15.053</v>
      </c>
      <c r="C92" t="str">
        <f t="shared" si="24"/>
        <v>FFDDD3C0</v>
      </c>
      <c r="D92" t="s">
        <v>136</v>
      </c>
      <c r="E92">
        <v>23</v>
      </c>
      <c r="F92">
        <v>1023</v>
      </c>
      <c r="G92" t="s">
        <v>124</v>
      </c>
      <c r="J92" t="s">
        <v>138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si="34"/>
        <v>18:16:14.594</v>
      </c>
      <c r="T92" t="str">
        <f t="shared" si="34"/>
        <v>18:16:14.594</v>
      </c>
      <c r="U92" t="str">
        <f t="shared" si="27"/>
        <v>A813A7</v>
      </c>
      <c r="V92">
        <v>0</v>
      </c>
      <c r="W92">
        <v>0</v>
      </c>
      <c r="X92">
        <v>2</v>
      </c>
      <c r="Y92">
        <v>0</v>
      </c>
      <c r="AA92">
        <v>1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3</v>
      </c>
      <c r="AI92">
        <v>2</v>
      </c>
      <c r="AJ92">
        <v>0</v>
      </c>
      <c r="AK92" t="s">
        <v>180</v>
      </c>
      <c r="AL92">
        <v>18.456516000000001</v>
      </c>
      <c r="AM92" t="s">
        <v>181</v>
      </c>
      <c r="AN92">
        <v>-66.089457999999993</v>
      </c>
      <c r="AO92">
        <v>25</v>
      </c>
      <c r="AP92">
        <v>100</v>
      </c>
      <c r="AQ92" t="s">
        <v>129</v>
      </c>
      <c r="AR92">
        <v>43</v>
      </c>
      <c r="AS92">
        <v>-22</v>
      </c>
      <c r="AT92">
        <v>64</v>
      </c>
      <c r="BB92" t="str">
        <f t="shared" si="28"/>
        <v>4732</v>
      </c>
      <c r="BC92">
        <v>1</v>
      </c>
      <c r="BD92" t="str">
        <f t="shared" si="25"/>
        <v xml:space="preserve">N6198K  </v>
      </c>
      <c r="BE92">
        <v>1</v>
      </c>
      <c r="BJ92">
        <v>75</v>
      </c>
      <c r="BK92">
        <v>-25</v>
      </c>
      <c r="BL92" t="s">
        <v>139</v>
      </c>
      <c r="BM92">
        <v>1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>"18:16:14.729"</f>
        <v>18:16:14.729</v>
      </c>
      <c r="CF92">
        <v>729377474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639</v>
      </c>
      <c r="DB92">
        <v>0</v>
      </c>
      <c r="DC92" t="s">
        <v>132</v>
      </c>
      <c r="DD92" t="s">
        <v>133</v>
      </c>
      <c r="DG92">
        <v>1121132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"06/01/2024 18:16:18.756"</f>
        <v>06/01/2024 18:16:18.756</v>
      </c>
      <c r="C93" t="str">
        <f t="shared" si="24"/>
        <v>FFDDD3C0</v>
      </c>
      <c r="D93" t="s">
        <v>134</v>
      </c>
      <c r="E93">
        <v>37</v>
      </c>
      <c r="H93">
        <v>124</v>
      </c>
      <c r="I93" t="s">
        <v>124</v>
      </c>
      <c r="J93" t="s">
        <v>135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ref="S93:T96" si="35">"18:16:17.594"</f>
        <v>18:16:17.594</v>
      </c>
      <c r="T93" t="str">
        <f t="shared" si="35"/>
        <v>18:16:17.594</v>
      </c>
      <c r="U93" t="str">
        <f t="shared" si="27"/>
        <v>A813A7</v>
      </c>
      <c r="V93">
        <v>0</v>
      </c>
      <c r="W93">
        <v>0</v>
      </c>
      <c r="X93">
        <v>2</v>
      </c>
      <c r="Y93">
        <v>0</v>
      </c>
      <c r="AA93">
        <v>1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3</v>
      </c>
      <c r="AI93">
        <v>2</v>
      </c>
      <c r="AJ93">
        <v>0</v>
      </c>
      <c r="AK93" t="s">
        <v>182</v>
      </c>
      <c r="AL93">
        <v>18.45628</v>
      </c>
      <c r="AM93" t="s">
        <v>183</v>
      </c>
      <c r="AN93">
        <v>-66.088836000000001</v>
      </c>
      <c r="AO93">
        <v>25</v>
      </c>
      <c r="AP93">
        <v>100</v>
      </c>
      <c r="AQ93" t="s">
        <v>129</v>
      </c>
      <c r="AR93">
        <v>43</v>
      </c>
      <c r="AS93">
        <v>-8</v>
      </c>
      <c r="AT93">
        <v>-960</v>
      </c>
      <c r="BB93" t="str">
        <f t="shared" si="28"/>
        <v>4732</v>
      </c>
      <c r="BC93">
        <v>1</v>
      </c>
      <c r="BD93" t="str">
        <f t="shared" si="25"/>
        <v xml:space="preserve">N6198K  </v>
      </c>
      <c r="BE93">
        <v>1</v>
      </c>
      <c r="BJ93">
        <v>50</v>
      </c>
      <c r="BK93">
        <v>-50</v>
      </c>
      <c r="BL93" t="s">
        <v>139</v>
      </c>
      <c r="BM93">
        <v>1</v>
      </c>
      <c r="BN93">
        <v>1</v>
      </c>
      <c r="BO93">
        <v>1</v>
      </c>
      <c r="BP93">
        <v>0</v>
      </c>
      <c r="BS93">
        <v>0</v>
      </c>
      <c r="BT93">
        <v>0</v>
      </c>
      <c r="BU93">
        <v>0</v>
      </c>
      <c r="CE93" t="str">
        <f>"18:16:17.616"</f>
        <v>18:16:17.616</v>
      </c>
      <c r="CF93">
        <v>615627494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639</v>
      </c>
      <c r="DB93">
        <v>0</v>
      </c>
      <c r="DC93" t="s">
        <v>132</v>
      </c>
      <c r="DD93" t="s">
        <v>133</v>
      </c>
      <c r="DG93">
        <v>1121405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"06/01/2024 18:16:18.756"</f>
        <v>06/01/2024 18:16:18.756</v>
      </c>
      <c r="C94" t="str">
        <f t="shared" ref="C94:C104" si="36">"FFDDD3C0"</f>
        <v>FFDDD3C0</v>
      </c>
      <c r="D94" t="s">
        <v>123</v>
      </c>
      <c r="E94">
        <v>7</v>
      </c>
      <c r="H94">
        <v>175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35"/>
        <v>18:16:17.594</v>
      </c>
      <c r="T94" t="str">
        <f t="shared" si="35"/>
        <v>18:16:17.594</v>
      </c>
      <c r="U94" t="str">
        <f t="shared" si="27"/>
        <v>A813A7</v>
      </c>
      <c r="V94">
        <v>0</v>
      </c>
      <c r="W94">
        <v>0</v>
      </c>
      <c r="X94">
        <v>2</v>
      </c>
      <c r="Y94">
        <v>0</v>
      </c>
      <c r="AA94">
        <v>1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3</v>
      </c>
      <c r="AI94">
        <v>2</v>
      </c>
      <c r="AJ94">
        <v>0</v>
      </c>
      <c r="AK94" t="s">
        <v>182</v>
      </c>
      <c r="AL94">
        <v>18.45628</v>
      </c>
      <c r="AM94" t="s">
        <v>183</v>
      </c>
      <c r="AN94">
        <v>-66.088836000000001</v>
      </c>
      <c r="AO94">
        <v>25</v>
      </c>
      <c r="AP94">
        <v>100</v>
      </c>
      <c r="AQ94" t="s">
        <v>129</v>
      </c>
      <c r="AR94">
        <v>43</v>
      </c>
      <c r="AS94">
        <v>-8</v>
      </c>
      <c r="AT94">
        <v>-960</v>
      </c>
      <c r="BB94" t="str">
        <f t="shared" si="28"/>
        <v>4732</v>
      </c>
      <c r="BC94">
        <v>1</v>
      </c>
      <c r="BD94" t="str">
        <f t="shared" ref="BD94:BD104" si="37">"N6198K  "</f>
        <v xml:space="preserve">N6198K  </v>
      </c>
      <c r="BE94">
        <v>1</v>
      </c>
      <c r="BJ94">
        <v>50</v>
      </c>
      <c r="BK94">
        <v>-50</v>
      </c>
      <c r="BL94" t="s">
        <v>139</v>
      </c>
      <c r="BM94">
        <v>1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>"18:16:17.616"</f>
        <v>18:16:17.616</v>
      </c>
      <c r="CF94">
        <v>615627494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131</v>
      </c>
      <c r="DA94">
        <v>639</v>
      </c>
      <c r="DB94">
        <v>0</v>
      </c>
      <c r="DC94" t="s">
        <v>132</v>
      </c>
      <c r="DD94" t="s">
        <v>133</v>
      </c>
      <c r="DG94">
        <v>1121405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"06/01/2024 18:16:18.756"</f>
        <v>06/01/2024 18:16:18.756</v>
      </c>
      <c r="C95" t="str">
        <f t="shared" si="36"/>
        <v>FFDDD3C0</v>
      </c>
      <c r="D95" t="s">
        <v>136</v>
      </c>
      <c r="E95">
        <v>7</v>
      </c>
      <c r="F95">
        <v>1007</v>
      </c>
      <c r="G95" t="s">
        <v>137</v>
      </c>
      <c r="J95" t="s">
        <v>138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35"/>
        <v>18:16:17.594</v>
      </c>
      <c r="T95" t="str">
        <f t="shared" si="35"/>
        <v>18:16:17.594</v>
      </c>
      <c r="U95" t="str">
        <f t="shared" si="27"/>
        <v>A813A7</v>
      </c>
      <c r="V95">
        <v>0</v>
      </c>
      <c r="W95">
        <v>0</v>
      </c>
      <c r="X95">
        <v>2</v>
      </c>
      <c r="Y95">
        <v>0</v>
      </c>
      <c r="AA95">
        <v>1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3</v>
      </c>
      <c r="AI95">
        <v>2</v>
      </c>
      <c r="AJ95">
        <v>0</v>
      </c>
      <c r="AK95" t="s">
        <v>182</v>
      </c>
      <c r="AL95">
        <v>18.45628</v>
      </c>
      <c r="AM95" t="s">
        <v>183</v>
      </c>
      <c r="AN95">
        <v>-66.088836000000001</v>
      </c>
      <c r="AO95">
        <v>25</v>
      </c>
      <c r="AP95">
        <v>100</v>
      </c>
      <c r="AQ95" t="s">
        <v>129</v>
      </c>
      <c r="AR95">
        <v>43</v>
      </c>
      <c r="AS95">
        <v>-8</v>
      </c>
      <c r="AT95">
        <v>-960</v>
      </c>
      <c r="BB95" t="str">
        <f t="shared" si="28"/>
        <v>4732</v>
      </c>
      <c r="BC95">
        <v>1</v>
      </c>
      <c r="BD95" t="str">
        <f t="shared" si="37"/>
        <v xml:space="preserve">N6198K  </v>
      </c>
      <c r="BE95">
        <v>1</v>
      </c>
      <c r="BJ95">
        <v>50</v>
      </c>
      <c r="BK95">
        <v>-50</v>
      </c>
      <c r="BL95" t="s">
        <v>139</v>
      </c>
      <c r="BM95">
        <v>1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>"18:16:17.616"</f>
        <v>18:16:17.616</v>
      </c>
      <c r="CF95">
        <v>615627494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6</v>
      </c>
      <c r="CY95">
        <v>7</v>
      </c>
      <c r="CZ95" t="s">
        <v>131</v>
      </c>
      <c r="DA95">
        <v>639</v>
      </c>
      <c r="DB95">
        <v>0</v>
      </c>
      <c r="DC95" t="s">
        <v>132</v>
      </c>
      <c r="DD95" t="s">
        <v>133</v>
      </c>
      <c r="DG95">
        <v>1121405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"06/01/2024 18:16:18.756"</f>
        <v>06/01/2024 18:16:18.756</v>
      </c>
      <c r="C96" t="str">
        <f t="shared" si="36"/>
        <v>FFDDD3C0</v>
      </c>
      <c r="D96" t="s">
        <v>136</v>
      </c>
      <c r="E96">
        <v>23</v>
      </c>
      <c r="F96">
        <v>1023</v>
      </c>
      <c r="G96" t="s">
        <v>124</v>
      </c>
      <c r="J96" t="s">
        <v>138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35"/>
        <v>18:16:17.594</v>
      </c>
      <c r="T96" t="str">
        <f t="shared" si="35"/>
        <v>18:16:17.594</v>
      </c>
      <c r="U96" t="str">
        <f t="shared" si="27"/>
        <v>A813A7</v>
      </c>
      <c r="V96">
        <v>0</v>
      </c>
      <c r="W96">
        <v>0</v>
      </c>
      <c r="X96">
        <v>2</v>
      </c>
      <c r="Y96">
        <v>0</v>
      </c>
      <c r="AA96">
        <v>1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3</v>
      </c>
      <c r="AI96">
        <v>2</v>
      </c>
      <c r="AJ96">
        <v>0</v>
      </c>
      <c r="AK96" t="s">
        <v>182</v>
      </c>
      <c r="AL96">
        <v>18.45628</v>
      </c>
      <c r="AM96" t="s">
        <v>183</v>
      </c>
      <c r="AN96">
        <v>-66.088836000000001</v>
      </c>
      <c r="AO96">
        <v>25</v>
      </c>
      <c r="AP96">
        <v>100</v>
      </c>
      <c r="AQ96" t="s">
        <v>129</v>
      </c>
      <c r="AR96">
        <v>43</v>
      </c>
      <c r="AS96">
        <v>-8</v>
      </c>
      <c r="AT96">
        <v>-960</v>
      </c>
      <c r="BB96" t="str">
        <f t="shared" si="28"/>
        <v>4732</v>
      </c>
      <c r="BC96">
        <v>1</v>
      </c>
      <c r="BD96" t="str">
        <f t="shared" si="37"/>
        <v xml:space="preserve">N6198K  </v>
      </c>
      <c r="BE96">
        <v>1</v>
      </c>
      <c r="BJ96">
        <v>50</v>
      </c>
      <c r="BK96">
        <v>-50</v>
      </c>
      <c r="BL96" t="s">
        <v>139</v>
      </c>
      <c r="BM96">
        <v>1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>"18:16:17.616"</f>
        <v>18:16:17.616</v>
      </c>
      <c r="CF96">
        <v>615627494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131</v>
      </c>
      <c r="DA96">
        <v>639</v>
      </c>
      <c r="DB96">
        <v>0</v>
      </c>
      <c r="DC96" t="s">
        <v>132</v>
      </c>
      <c r="DD96" t="s">
        <v>133</v>
      </c>
      <c r="DG96">
        <v>1121405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"06/01/2024 18:16:20.068"</f>
        <v>06/01/2024 18:16:20.068</v>
      </c>
      <c r="C97" t="str">
        <f t="shared" si="36"/>
        <v>FFDDD3C0</v>
      </c>
      <c r="D97" t="s">
        <v>134</v>
      </c>
      <c r="E97">
        <v>37</v>
      </c>
      <c r="H97">
        <v>124</v>
      </c>
      <c r="I97" t="s">
        <v>124</v>
      </c>
      <c r="J97" t="s">
        <v>135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ref="S97:T100" si="38">"18:16:19.594"</f>
        <v>18:16:19.594</v>
      </c>
      <c r="T97" t="str">
        <f t="shared" si="38"/>
        <v>18:16:19.594</v>
      </c>
      <c r="U97" t="str">
        <f t="shared" si="27"/>
        <v>A813A7</v>
      </c>
      <c r="V97">
        <v>0</v>
      </c>
      <c r="W97">
        <v>0</v>
      </c>
      <c r="X97">
        <v>2</v>
      </c>
      <c r="Y97">
        <v>0</v>
      </c>
      <c r="AA97">
        <v>1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3</v>
      </c>
      <c r="AI97">
        <v>2</v>
      </c>
      <c r="AJ97">
        <v>0</v>
      </c>
      <c r="AK97" t="s">
        <v>184</v>
      </c>
      <c r="AL97">
        <v>18.456365999999999</v>
      </c>
      <c r="AM97" t="s">
        <v>185</v>
      </c>
      <c r="AN97">
        <v>-66.088427999999993</v>
      </c>
      <c r="AO97">
        <v>25</v>
      </c>
      <c r="AP97">
        <v>100</v>
      </c>
      <c r="AQ97" t="s">
        <v>129</v>
      </c>
      <c r="AR97">
        <v>39</v>
      </c>
      <c r="AS97">
        <v>19</v>
      </c>
      <c r="AT97">
        <v>-1024</v>
      </c>
      <c r="BB97" t="str">
        <f t="shared" si="28"/>
        <v>4732</v>
      </c>
      <c r="BC97">
        <v>1</v>
      </c>
      <c r="BD97" t="str">
        <f t="shared" si="37"/>
        <v xml:space="preserve">N6198K  </v>
      </c>
      <c r="BE97">
        <v>1</v>
      </c>
      <c r="BJ97">
        <v>25</v>
      </c>
      <c r="BK97">
        <v>-75</v>
      </c>
      <c r="BL97" t="s">
        <v>139</v>
      </c>
      <c r="BM97">
        <v>1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>"18:16:19.687"</f>
        <v>18:16:19.687</v>
      </c>
      <c r="CF97">
        <v>686627459</v>
      </c>
      <c r="CS97">
        <v>2</v>
      </c>
      <c r="CT97">
        <v>2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131</v>
      </c>
      <c r="DA97">
        <v>639</v>
      </c>
      <c r="DB97">
        <v>0</v>
      </c>
      <c r="DC97" t="s">
        <v>132</v>
      </c>
      <c r="DD97" t="s">
        <v>133</v>
      </c>
      <c r="DG97">
        <v>1121602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"06/01/2024 18:16:20.068"</f>
        <v>06/01/2024 18:16:20.068</v>
      </c>
      <c r="C98" t="str">
        <f t="shared" si="36"/>
        <v>FFDDD3C0</v>
      </c>
      <c r="D98" t="s">
        <v>123</v>
      </c>
      <c r="E98">
        <v>7</v>
      </c>
      <c r="H98">
        <v>175</v>
      </c>
      <c r="I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si="38"/>
        <v>18:16:19.594</v>
      </c>
      <c r="T98" t="str">
        <f t="shared" si="38"/>
        <v>18:16:19.594</v>
      </c>
      <c r="U98" t="str">
        <f t="shared" ref="U98:U104" si="39">"A813A7"</f>
        <v>A813A7</v>
      </c>
      <c r="V98">
        <v>0</v>
      </c>
      <c r="W98">
        <v>0</v>
      </c>
      <c r="X98">
        <v>2</v>
      </c>
      <c r="Y98">
        <v>0</v>
      </c>
      <c r="AA98">
        <v>1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3</v>
      </c>
      <c r="AI98">
        <v>2</v>
      </c>
      <c r="AJ98">
        <v>0</v>
      </c>
      <c r="AK98" t="s">
        <v>184</v>
      </c>
      <c r="AL98">
        <v>18.456365999999999</v>
      </c>
      <c r="AM98" t="s">
        <v>185</v>
      </c>
      <c r="AN98">
        <v>-66.088427999999993</v>
      </c>
      <c r="AO98">
        <v>25</v>
      </c>
      <c r="AP98">
        <v>100</v>
      </c>
      <c r="AQ98" t="s">
        <v>129</v>
      </c>
      <c r="AR98">
        <v>39</v>
      </c>
      <c r="AS98">
        <v>19</v>
      </c>
      <c r="AT98">
        <v>-1024</v>
      </c>
      <c r="BB98" t="str">
        <f t="shared" ref="BB98:BB104" si="40">"4732"</f>
        <v>4732</v>
      </c>
      <c r="BC98">
        <v>1</v>
      </c>
      <c r="BD98" t="str">
        <f t="shared" si="37"/>
        <v xml:space="preserve">N6198K  </v>
      </c>
      <c r="BE98">
        <v>1</v>
      </c>
      <c r="BJ98">
        <v>25</v>
      </c>
      <c r="BK98">
        <v>-75</v>
      </c>
      <c r="BL98" t="s">
        <v>139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>"18:16:19.687"</f>
        <v>18:16:19.687</v>
      </c>
      <c r="CF98">
        <v>686627459</v>
      </c>
      <c r="CS98">
        <v>2</v>
      </c>
      <c r="CT98">
        <v>2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131</v>
      </c>
      <c r="DA98">
        <v>639</v>
      </c>
      <c r="DB98">
        <v>0</v>
      </c>
      <c r="DC98" t="s">
        <v>132</v>
      </c>
      <c r="DD98" t="s">
        <v>133</v>
      </c>
      <c r="DG98">
        <v>1121602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"06/01/2024 18:16:20.068"</f>
        <v>06/01/2024 18:16:20.068</v>
      </c>
      <c r="C99" t="str">
        <f t="shared" si="36"/>
        <v>FFDDD3C0</v>
      </c>
      <c r="D99" t="s">
        <v>136</v>
      </c>
      <c r="E99">
        <v>7</v>
      </c>
      <c r="F99">
        <v>1007</v>
      </c>
      <c r="G99" t="s">
        <v>137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38"/>
        <v>18:16:19.594</v>
      </c>
      <c r="T99" t="str">
        <f t="shared" si="38"/>
        <v>18:16:19.594</v>
      </c>
      <c r="U99" t="str">
        <f t="shared" si="39"/>
        <v>A813A7</v>
      </c>
      <c r="V99">
        <v>0</v>
      </c>
      <c r="W99">
        <v>0</v>
      </c>
      <c r="X99">
        <v>2</v>
      </c>
      <c r="Y99">
        <v>0</v>
      </c>
      <c r="AA99">
        <v>1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3</v>
      </c>
      <c r="AI99">
        <v>2</v>
      </c>
      <c r="AJ99">
        <v>0</v>
      </c>
      <c r="AK99" t="s">
        <v>184</v>
      </c>
      <c r="AL99">
        <v>18.456365999999999</v>
      </c>
      <c r="AM99" t="s">
        <v>185</v>
      </c>
      <c r="AN99">
        <v>-66.088427999999993</v>
      </c>
      <c r="AO99">
        <v>25</v>
      </c>
      <c r="AP99">
        <v>100</v>
      </c>
      <c r="AQ99" t="s">
        <v>129</v>
      </c>
      <c r="AR99">
        <v>39</v>
      </c>
      <c r="AS99">
        <v>19</v>
      </c>
      <c r="AT99">
        <v>-1024</v>
      </c>
      <c r="BB99" t="str">
        <f t="shared" si="40"/>
        <v>4732</v>
      </c>
      <c r="BC99">
        <v>1</v>
      </c>
      <c r="BD99" t="str">
        <f t="shared" si="37"/>
        <v xml:space="preserve">N6198K  </v>
      </c>
      <c r="BE99">
        <v>1</v>
      </c>
      <c r="BJ99">
        <v>25</v>
      </c>
      <c r="BK99">
        <v>-75</v>
      </c>
      <c r="BL99" t="s">
        <v>139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"18:16:19.687"</f>
        <v>18:16:19.687</v>
      </c>
      <c r="CF99">
        <v>686627459</v>
      </c>
      <c r="CS99">
        <v>2</v>
      </c>
      <c r="CT99">
        <v>2</v>
      </c>
      <c r="CU99">
        <v>0</v>
      </c>
      <c r="CV99">
        <v>2</v>
      </c>
      <c r="CW99">
        <v>0</v>
      </c>
      <c r="CX99">
        <v>6</v>
      </c>
      <c r="CY99">
        <v>7</v>
      </c>
      <c r="CZ99" t="s">
        <v>131</v>
      </c>
      <c r="DA99">
        <v>639</v>
      </c>
      <c r="DB99">
        <v>0</v>
      </c>
      <c r="DC99" t="s">
        <v>132</v>
      </c>
      <c r="DD99" t="s">
        <v>133</v>
      </c>
      <c r="DG99">
        <v>1121602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"06/01/2024 18:16:20.068"</f>
        <v>06/01/2024 18:16:20.068</v>
      </c>
      <c r="C100" t="str">
        <f t="shared" si="36"/>
        <v>FFDDD3C0</v>
      </c>
      <c r="D100" t="s">
        <v>136</v>
      </c>
      <c r="E100">
        <v>23</v>
      </c>
      <c r="F100">
        <v>1023</v>
      </c>
      <c r="G100" t="s">
        <v>124</v>
      </c>
      <c r="J100" t="s">
        <v>138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38"/>
        <v>18:16:19.594</v>
      </c>
      <c r="T100" t="str">
        <f t="shared" si="38"/>
        <v>18:16:19.594</v>
      </c>
      <c r="U100" t="str">
        <f t="shared" si="39"/>
        <v>A813A7</v>
      </c>
      <c r="V100">
        <v>0</v>
      </c>
      <c r="W100">
        <v>0</v>
      </c>
      <c r="X100">
        <v>2</v>
      </c>
      <c r="Y100">
        <v>0</v>
      </c>
      <c r="AA100">
        <v>1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3</v>
      </c>
      <c r="AI100">
        <v>2</v>
      </c>
      <c r="AJ100">
        <v>0</v>
      </c>
      <c r="AK100" t="s">
        <v>184</v>
      </c>
      <c r="AL100">
        <v>18.456365999999999</v>
      </c>
      <c r="AM100" t="s">
        <v>185</v>
      </c>
      <c r="AN100">
        <v>-66.088427999999993</v>
      </c>
      <c r="AO100">
        <v>25</v>
      </c>
      <c r="AP100">
        <v>100</v>
      </c>
      <c r="AQ100" t="s">
        <v>129</v>
      </c>
      <c r="AR100">
        <v>39</v>
      </c>
      <c r="AS100">
        <v>19</v>
      </c>
      <c r="AT100">
        <v>-1024</v>
      </c>
      <c r="BB100" t="str">
        <f t="shared" si="40"/>
        <v>4732</v>
      </c>
      <c r="BC100">
        <v>1</v>
      </c>
      <c r="BD100" t="str">
        <f t="shared" si="37"/>
        <v xml:space="preserve">N6198K  </v>
      </c>
      <c r="BE100">
        <v>1</v>
      </c>
      <c r="BJ100">
        <v>25</v>
      </c>
      <c r="BK100">
        <v>-75</v>
      </c>
      <c r="BL100" t="s">
        <v>139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"18:16:19.687"</f>
        <v>18:16:19.687</v>
      </c>
      <c r="CF100">
        <v>686627459</v>
      </c>
      <c r="CS100">
        <v>2</v>
      </c>
      <c r="CT100">
        <v>2</v>
      </c>
      <c r="CU100">
        <v>0</v>
      </c>
      <c r="CV100">
        <v>2</v>
      </c>
      <c r="CW100">
        <v>0</v>
      </c>
      <c r="CX100">
        <v>6</v>
      </c>
      <c r="CY100">
        <v>7</v>
      </c>
      <c r="CZ100" t="s">
        <v>131</v>
      </c>
      <c r="DA100">
        <v>639</v>
      </c>
      <c r="DB100">
        <v>0</v>
      </c>
      <c r="DC100" t="s">
        <v>132</v>
      </c>
      <c r="DD100" t="s">
        <v>133</v>
      </c>
      <c r="DG100">
        <v>1121602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"06/01/2024 18:16:23.130"</f>
        <v>06/01/2024 18:16:23.130</v>
      </c>
      <c r="C101" t="str">
        <f t="shared" si="36"/>
        <v>FFDDD3C0</v>
      </c>
      <c r="D101" t="s">
        <v>134</v>
      </c>
      <c r="E101">
        <v>37</v>
      </c>
      <c r="H101">
        <v>124</v>
      </c>
      <c r="I101" t="s">
        <v>124</v>
      </c>
      <c r="J101" t="s">
        <v>135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ref="S101:T104" si="41">"18:16:22.797"</f>
        <v>18:16:22.797</v>
      </c>
      <c r="T101" t="str">
        <f t="shared" si="41"/>
        <v>18:16:22.797</v>
      </c>
      <c r="U101" t="str">
        <f t="shared" si="39"/>
        <v>A813A7</v>
      </c>
      <c r="V101">
        <v>0</v>
      </c>
      <c r="W101">
        <v>0</v>
      </c>
      <c r="X101">
        <v>2</v>
      </c>
      <c r="Y101">
        <v>0</v>
      </c>
      <c r="AA101">
        <v>1</v>
      </c>
      <c r="AB101">
        <v>9</v>
      </c>
      <c r="AC101">
        <v>3</v>
      </c>
      <c r="AD101">
        <v>0</v>
      </c>
      <c r="AE101">
        <v>10</v>
      </c>
      <c r="AF101" t="s">
        <v>135</v>
      </c>
      <c r="AG101">
        <v>0</v>
      </c>
      <c r="AH101">
        <v>3</v>
      </c>
      <c r="AI101">
        <v>2</v>
      </c>
      <c r="AJ101">
        <v>0</v>
      </c>
      <c r="AK101" t="s">
        <v>174</v>
      </c>
      <c r="AL101">
        <v>18.456924000000001</v>
      </c>
      <c r="AM101" t="s">
        <v>186</v>
      </c>
      <c r="AN101">
        <v>-66.088127999999998</v>
      </c>
      <c r="AO101">
        <v>25</v>
      </c>
      <c r="AP101">
        <v>100</v>
      </c>
      <c r="AQ101" t="s">
        <v>129</v>
      </c>
      <c r="AR101">
        <v>-5</v>
      </c>
      <c r="AS101">
        <v>49</v>
      </c>
      <c r="AT101">
        <v>-1344</v>
      </c>
      <c r="BB101" t="str">
        <f t="shared" si="40"/>
        <v>4732</v>
      </c>
      <c r="BC101">
        <v>1</v>
      </c>
      <c r="BD101" t="str">
        <f t="shared" si="37"/>
        <v xml:space="preserve">N6198K  </v>
      </c>
      <c r="BE101">
        <v>1</v>
      </c>
      <c r="BJ101">
        <v>-50</v>
      </c>
      <c r="BK101">
        <v>-150</v>
      </c>
      <c r="BL101" t="s">
        <v>139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>"18:16:22.829"</f>
        <v>18:16:22.829</v>
      </c>
      <c r="CF101">
        <v>828877727</v>
      </c>
      <c r="CS101">
        <v>3</v>
      </c>
      <c r="CT101">
        <v>2</v>
      </c>
      <c r="CU101">
        <v>0</v>
      </c>
      <c r="CV101">
        <v>2</v>
      </c>
      <c r="CW101">
        <v>0</v>
      </c>
      <c r="CX101">
        <v>1</v>
      </c>
      <c r="CY101">
        <v>7</v>
      </c>
      <c r="CZ101" t="s">
        <v>131</v>
      </c>
      <c r="DA101">
        <v>639</v>
      </c>
      <c r="DB101">
        <v>0</v>
      </c>
      <c r="DC101" t="s">
        <v>132</v>
      </c>
      <c r="DD101" t="s">
        <v>133</v>
      </c>
      <c r="DG101">
        <v>1121903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"06/01/2024 18:16:23.130"</f>
        <v>06/01/2024 18:16:23.130</v>
      </c>
      <c r="C102" t="str">
        <f t="shared" si="36"/>
        <v>FFDDD3C0</v>
      </c>
      <c r="D102" t="s">
        <v>136</v>
      </c>
      <c r="E102">
        <v>7</v>
      </c>
      <c r="F102">
        <v>1007</v>
      </c>
      <c r="G102" t="s">
        <v>137</v>
      </c>
      <c r="J102" t="s">
        <v>138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41"/>
        <v>18:16:22.797</v>
      </c>
      <c r="T102" t="str">
        <f t="shared" si="41"/>
        <v>18:16:22.797</v>
      </c>
      <c r="U102" t="str">
        <f t="shared" si="39"/>
        <v>A813A7</v>
      </c>
      <c r="V102">
        <v>0</v>
      </c>
      <c r="W102">
        <v>0</v>
      </c>
      <c r="X102">
        <v>2</v>
      </c>
      <c r="Y102">
        <v>0</v>
      </c>
      <c r="AA102">
        <v>1</v>
      </c>
      <c r="AB102">
        <v>9</v>
      </c>
      <c r="AC102">
        <v>3</v>
      </c>
      <c r="AD102">
        <v>0</v>
      </c>
      <c r="AE102">
        <v>10</v>
      </c>
      <c r="AF102" t="s">
        <v>135</v>
      </c>
      <c r="AG102">
        <v>0</v>
      </c>
      <c r="AH102">
        <v>3</v>
      </c>
      <c r="AI102">
        <v>2</v>
      </c>
      <c r="AJ102">
        <v>0</v>
      </c>
      <c r="AK102" t="s">
        <v>174</v>
      </c>
      <c r="AL102">
        <v>18.456924000000001</v>
      </c>
      <c r="AM102" t="s">
        <v>186</v>
      </c>
      <c r="AN102">
        <v>-66.088127999999998</v>
      </c>
      <c r="AO102">
        <v>25</v>
      </c>
      <c r="AP102">
        <v>100</v>
      </c>
      <c r="AQ102" t="s">
        <v>129</v>
      </c>
      <c r="AR102">
        <v>-5</v>
      </c>
      <c r="AS102">
        <v>49</v>
      </c>
      <c r="AT102">
        <v>-1344</v>
      </c>
      <c r="BB102" t="str">
        <f t="shared" si="40"/>
        <v>4732</v>
      </c>
      <c r="BC102">
        <v>1</v>
      </c>
      <c r="BD102" t="str">
        <f t="shared" si="37"/>
        <v xml:space="preserve">N6198K  </v>
      </c>
      <c r="BE102">
        <v>1</v>
      </c>
      <c r="BJ102">
        <v>-50</v>
      </c>
      <c r="BK102">
        <v>-150</v>
      </c>
      <c r="BL102" t="s">
        <v>139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>"18:16:22.829"</f>
        <v>18:16:22.829</v>
      </c>
      <c r="CF102">
        <v>828877727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1</v>
      </c>
      <c r="CY102">
        <v>7</v>
      </c>
      <c r="CZ102" t="s">
        <v>131</v>
      </c>
      <c r="DA102">
        <v>639</v>
      </c>
      <c r="DB102">
        <v>0</v>
      </c>
      <c r="DC102" t="s">
        <v>132</v>
      </c>
      <c r="DD102" t="s">
        <v>133</v>
      </c>
      <c r="DG102">
        <v>1121903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"06/01/2024 18:16:23.130"</f>
        <v>06/01/2024 18:16:23.130</v>
      </c>
      <c r="C103" t="str">
        <f t="shared" si="36"/>
        <v>FFDDD3C0</v>
      </c>
      <c r="D103" t="s">
        <v>123</v>
      </c>
      <c r="E103">
        <v>7</v>
      </c>
      <c r="H103">
        <v>175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41"/>
        <v>18:16:22.797</v>
      </c>
      <c r="T103" t="str">
        <f t="shared" si="41"/>
        <v>18:16:22.797</v>
      </c>
      <c r="U103" t="str">
        <f t="shared" si="39"/>
        <v>A813A7</v>
      </c>
      <c r="V103">
        <v>0</v>
      </c>
      <c r="W103">
        <v>0</v>
      </c>
      <c r="X103">
        <v>2</v>
      </c>
      <c r="Y103">
        <v>0</v>
      </c>
      <c r="AA103">
        <v>1</v>
      </c>
      <c r="AB103">
        <v>9</v>
      </c>
      <c r="AC103">
        <v>3</v>
      </c>
      <c r="AD103">
        <v>0</v>
      </c>
      <c r="AE103">
        <v>10</v>
      </c>
      <c r="AF103" t="s">
        <v>135</v>
      </c>
      <c r="AG103">
        <v>0</v>
      </c>
      <c r="AH103">
        <v>3</v>
      </c>
      <c r="AI103">
        <v>2</v>
      </c>
      <c r="AJ103">
        <v>0</v>
      </c>
      <c r="AK103" t="s">
        <v>174</v>
      </c>
      <c r="AL103">
        <v>18.456924000000001</v>
      </c>
      <c r="AM103" t="s">
        <v>186</v>
      </c>
      <c r="AN103">
        <v>-66.088127999999998</v>
      </c>
      <c r="AO103">
        <v>25</v>
      </c>
      <c r="AP103">
        <v>100</v>
      </c>
      <c r="AQ103" t="s">
        <v>129</v>
      </c>
      <c r="AR103">
        <v>-5</v>
      </c>
      <c r="AS103">
        <v>49</v>
      </c>
      <c r="AT103">
        <v>-1344</v>
      </c>
      <c r="BB103" t="str">
        <f t="shared" si="40"/>
        <v>4732</v>
      </c>
      <c r="BC103">
        <v>1</v>
      </c>
      <c r="BD103" t="str">
        <f t="shared" si="37"/>
        <v xml:space="preserve">N6198K  </v>
      </c>
      <c r="BE103">
        <v>1</v>
      </c>
      <c r="BJ103">
        <v>-50</v>
      </c>
      <c r="BK103">
        <v>-150</v>
      </c>
      <c r="BL103" t="s">
        <v>139</v>
      </c>
      <c r="BM103">
        <v>1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t="str">
        <f>"18:16:22.829"</f>
        <v>18:16:22.829</v>
      </c>
      <c r="CF103">
        <v>828877727</v>
      </c>
      <c r="CS103">
        <v>3</v>
      </c>
      <c r="CT103">
        <v>2</v>
      </c>
      <c r="CU103">
        <v>0</v>
      </c>
      <c r="CV103">
        <v>2</v>
      </c>
      <c r="CW103">
        <v>0</v>
      </c>
      <c r="CX103">
        <v>1</v>
      </c>
      <c r="CY103">
        <v>7</v>
      </c>
      <c r="CZ103" t="s">
        <v>131</v>
      </c>
      <c r="DA103">
        <v>639</v>
      </c>
      <c r="DB103">
        <v>0</v>
      </c>
      <c r="DC103" t="s">
        <v>132</v>
      </c>
      <c r="DD103" t="s">
        <v>133</v>
      </c>
      <c r="DG103">
        <v>1121903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"06/01/2024 18:16:23.130"</f>
        <v>06/01/2024 18:16:23.130</v>
      </c>
      <c r="C104" t="str">
        <f t="shared" si="36"/>
        <v>FFDDD3C0</v>
      </c>
      <c r="D104" t="s">
        <v>136</v>
      </c>
      <c r="E104">
        <v>23</v>
      </c>
      <c r="F104">
        <v>1023</v>
      </c>
      <c r="G104" t="s">
        <v>124</v>
      </c>
      <c r="J104" t="s">
        <v>138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si="41"/>
        <v>18:16:22.797</v>
      </c>
      <c r="T104" t="str">
        <f t="shared" si="41"/>
        <v>18:16:22.797</v>
      </c>
      <c r="U104" t="str">
        <f t="shared" si="39"/>
        <v>A813A7</v>
      </c>
      <c r="V104">
        <v>0</v>
      </c>
      <c r="W104">
        <v>0</v>
      </c>
      <c r="X104">
        <v>2</v>
      </c>
      <c r="Y104">
        <v>0</v>
      </c>
      <c r="AA104">
        <v>1</v>
      </c>
      <c r="AB104">
        <v>9</v>
      </c>
      <c r="AC104">
        <v>3</v>
      </c>
      <c r="AD104">
        <v>0</v>
      </c>
      <c r="AE104">
        <v>10</v>
      </c>
      <c r="AF104" t="s">
        <v>135</v>
      </c>
      <c r="AG104">
        <v>0</v>
      </c>
      <c r="AH104">
        <v>3</v>
      </c>
      <c r="AI104">
        <v>2</v>
      </c>
      <c r="AJ104">
        <v>0</v>
      </c>
      <c r="AK104" t="s">
        <v>174</v>
      </c>
      <c r="AL104">
        <v>18.456924000000001</v>
      </c>
      <c r="AM104" t="s">
        <v>186</v>
      </c>
      <c r="AN104">
        <v>-66.088127999999998</v>
      </c>
      <c r="AO104">
        <v>25</v>
      </c>
      <c r="AP104">
        <v>100</v>
      </c>
      <c r="AQ104" t="s">
        <v>129</v>
      </c>
      <c r="AR104">
        <v>-5</v>
      </c>
      <c r="AS104">
        <v>49</v>
      </c>
      <c r="AT104">
        <v>-1344</v>
      </c>
      <c r="BB104" t="str">
        <f t="shared" si="40"/>
        <v>4732</v>
      </c>
      <c r="BC104">
        <v>1</v>
      </c>
      <c r="BD104" t="str">
        <f t="shared" si="37"/>
        <v xml:space="preserve">N6198K  </v>
      </c>
      <c r="BE104">
        <v>1</v>
      </c>
      <c r="BJ104">
        <v>-50</v>
      </c>
      <c r="BK104">
        <v>-150</v>
      </c>
      <c r="BL104" t="s">
        <v>139</v>
      </c>
      <c r="BM104">
        <v>1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t="str">
        <f>"18:16:22.829"</f>
        <v>18:16:22.829</v>
      </c>
      <c r="CF104">
        <v>828877727</v>
      </c>
      <c r="CS104">
        <v>3</v>
      </c>
      <c r="CT104">
        <v>2</v>
      </c>
      <c r="CU104">
        <v>0</v>
      </c>
      <c r="CV104">
        <v>2</v>
      </c>
      <c r="CW104">
        <v>0</v>
      </c>
      <c r="CX104">
        <v>1</v>
      </c>
      <c r="CY104">
        <v>7</v>
      </c>
      <c r="CZ104" t="s">
        <v>131</v>
      </c>
      <c r="DA104">
        <v>639</v>
      </c>
      <c r="DB104">
        <v>0</v>
      </c>
      <c r="DC104" t="s">
        <v>132</v>
      </c>
      <c r="DD104" t="s">
        <v>133</v>
      </c>
      <c r="DG104">
        <v>1121903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20240601_A813A7_551320140_ADSB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2024-10-08T11:33:57Z</dcterms:created>
  <dcterms:modified xsi:type="dcterms:W3CDTF">2024-10-08T11:33:58Z</dcterms:modified>
</cp:coreProperties>
</file>